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958F0687-F9BF-4088-AD61-99BC0A47C449}" xr6:coauthVersionLast="46" xr6:coauthVersionMax="46" xr10:uidLastSave="{00000000-0000-0000-0000-000000000000}"/>
  <bookViews>
    <workbookView minimized="1" xWindow="2148" yWindow="4440" windowWidth="17280" windowHeight="8964" xr2:uid="{00000000-000D-0000-FFFF-FFFF00000000}"/>
  </bookViews>
  <sheets>
    <sheet name="отчет" sheetId="9" r:id="rId1"/>
    <sheet name="TDSheet" sheetId="10" state="hidden" r:id="rId2"/>
    <sheet name="Утв-но Пр-во ТЭ" sheetId="4" state="hidden" r:id="rId3"/>
    <sheet name="Передача ТЭ" sheetId="5" state="hidden" r:id="rId4"/>
    <sheet name="Магистр" sheetId="6" state="hidden" r:id="rId5"/>
    <sheet name="Распр сети " sheetId="7" state="hidden" r:id="rId6"/>
    <sheet name="Водоотвед" sheetId="8" state="hidden" r:id="rId7"/>
  </sheets>
  <definedNames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Sort" localSheetId="5" hidden="1">#REF!</definedName>
    <definedName name="_Sort" hidden="1">#REF!</definedName>
    <definedName name="AS2DocOpenMode" hidden="1">"AS2DocumentEdit"</definedName>
    <definedName name="AS2HasNoAutoHeaderFooter" hidden="1">" "</definedName>
    <definedName name="crkf" localSheetId="5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4">#REF!</definedName>
    <definedName name="Excel_BuiltIn_Print_Area_6">#REF!</definedName>
    <definedName name="shit" localSheetId="5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5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test" localSheetId="5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ололо" localSheetId="5" hidden="1">{#N/A,#N/A,FALSE,"Aging Summary";#N/A,#N/A,FALSE,"Ratio Analysis";#N/A,#N/A,FALSE,"Test 120 Day Accts";#N/A,#N/A,FALSE,"Tickmarks"}</definedName>
    <definedName name="ололо" hidden="1">{#N/A,#N/A,FALSE,"Aging Summary";#N/A,#N/A,FALSE,"Ratio Analysis";#N/A,#N/A,FALSE,"Test 120 Day Accts";#N/A,#N/A,FALSE,"Tickmarks"}</definedName>
    <definedName name="пвавп" localSheetId="5" hidden="1">{#N/A,#N/A,FALSE,"Aging Summary";#N/A,#N/A,FALSE,"Ratio Analysis";#N/A,#N/A,FALSE,"Test 120 Day Accts";#N/A,#N/A,FALSE,"Tickmarks"}</definedName>
    <definedName name="пвавп" hidden="1">{#N/A,#N/A,FALSE,"Aging Summary";#N/A,#N/A,FALSE,"Ratio Analysis";#N/A,#N/A,FALSE,"Test 120 Day Accts";#N/A,#N/A,FALSE,"Tickmarks"}</definedName>
    <definedName name="прп" localSheetId="5" hidden="1">{#N/A,#N/A,FALSE,"Aging Summary";#N/A,#N/A,FALSE,"Ratio Analysis";#N/A,#N/A,FALSE,"Test 120 Day Accts";#N/A,#N/A,FALSE,"Tickmarks"}</definedName>
    <definedName name="прп" hidden="1">{#N/A,#N/A,FALSE,"Aging Summary";#N/A,#N/A,FALSE,"Ratio Analysis";#N/A,#N/A,FALSE,"Test 120 Day Accts";#N/A,#N/A,FALSE,"Tickmarks"}</definedName>
    <definedName name="рпопароп" localSheetId="5" hidden="1">{#N/A,#N/A,FALSE,"Aging Summary";#N/A,#N/A,FALSE,"Ratio Analysis";#N/A,#N/A,FALSE,"Test 120 Day Accts";#N/A,#N/A,FALSE,"Tickmarks"}</definedName>
    <definedName name="рпопароп" hidden="1">{#N/A,#N/A,FALSE,"Aging Summary";#N/A,#N/A,FALSE,"Ratio Analysis";#N/A,#N/A,FALSE,"Test 120 Day Accts";#N/A,#N/A,FALSE,"Tickmarks"}</definedName>
    <definedName name="тмх" localSheetId="5" hidden="1">{#N/A,#N/A,FALSE,"Aging Summary";#N/A,#N/A,FALSE,"Ratio Analysis";#N/A,#N/A,FALSE,"Test 120 Day Accts";#N/A,#N/A,FALSE,"Tickmarks"}</definedName>
    <definedName name="тмх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N37" i="9" l="1"/>
  <c r="N28" i="9"/>
  <c r="N32" i="9"/>
  <c r="N23" i="9"/>
  <c r="E20" i="9"/>
  <c r="E33" i="9"/>
  <c r="F33" i="9"/>
  <c r="F29" i="9"/>
  <c r="E29" i="9"/>
  <c r="E25" i="9"/>
  <c r="F25" i="9"/>
  <c r="E22" i="9"/>
  <c r="F22" i="9"/>
  <c r="F20" i="9"/>
  <c r="J32" i="9" l="1"/>
  <c r="K30" i="9"/>
  <c r="K31" i="9"/>
  <c r="K34" i="9"/>
  <c r="M34" i="9"/>
  <c r="M35" i="9"/>
  <c r="M36" i="9"/>
  <c r="K36" i="9"/>
  <c r="K35" i="9"/>
  <c r="M31" i="9"/>
  <c r="M30" i="9"/>
  <c r="I37" i="9"/>
  <c r="I32" i="9"/>
  <c r="J37" i="9" l="1"/>
  <c r="K37" i="9" s="1"/>
  <c r="J22" i="9" l="1"/>
  <c r="J26" i="9"/>
  <c r="I28" i="9" l="1"/>
  <c r="J25" i="9" l="1"/>
  <c r="J28" i="9" s="1"/>
  <c r="M25" i="9" l="1"/>
  <c r="K25" i="9"/>
  <c r="J23" i="9" l="1"/>
  <c r="N21" i="9"/>
  <c r="J21" i="9"/>
  <c r="I21" i="9"/>
  <c r="K29" i="9" l="1"/>
  <c r="R38" i="9"/>
  <c r="Q38" i="9"/>
  <c r="P38" i="9"/>
  <c r="O38" i="9"/>
  <c r="M26" i="9"/>
  <c r="M28" i="9" s="1"/>
  <c r="K26" i="9"/>
  <c r="M22" i="9"/>
  <c r="M23" i="9" s="1"/>
  <c r="N38" i="9"/>
  <c r="M20" i="9"/>
  <c r="M21" i="9" s="1"/>
  <c r="J38" i="9" l="1"/>
  <c r="K20" i="9"/>
  <c r="K21" i="9" s="1"/>
  <c r="M29" i="9"/>
  <c r="M32" i="9" s="1"/>
  <c r="K28" i="9"/>
  <c r="M33" i="9"/>
  <c r="M37" i="9" s="1"/>
  <c r="M38" i="9" l="1"/>
  <c r="E9" i="8" l="1"/>
  <c r="F8" i="8"/>
  <c r="F7" i="8" s="1"/>
  <c r="E11" i="7"/>
  <c r="E10" i="7"/>
  <c r="E9" i="7"/>
  <c r="F8" i="7"/>
  <c r="F7" i="7" s="1"/>
  <c r="E12" i="6"/>
  <c r="E11" i="6" s="1"/>
  <c r="F11" i="6"/>
  <c r="E10" i="6"/>
  <c r="E9" i="6" s="1"/>
  <c r="F9" i="6"/>
  <c r="E9" i="5"/>
  <c r="F8" i="5"/>
  <c r="F7" i="5" s="1"/>
  <c r="F15" i="4"/>
  <c r="E11" i="4"/>
  <c r="F10" i="4"/>
  <c r="E10" i="4" s="1"/>
  <c r="E9" i="4" s="1"/>
  <c r="F9" i="4" l="1"/>
  <c r="E8" i="6"/>
  <c r="E8" i="7"/>
  <c r="E7" i="7" s="1"/>
  <c r="F8" i="6"/>
  <c r="E8" i="8"/>
  <c r="E7" i="8" s="1"/>
  <c r="E8" i="5"/>
  <c r="E7" i="5" s="1"/>
  <c r="K33" i="9" l="1"/>
  <c r="I23" i="9"/>
  <c r="K22" i="9"/>
  <c r="K23" i="9" s="1"/>
  <c r="K32" i="9" l="1"/>
  <c r="I38" i="9"/>
  <c r="K38" i="9" s="1"/>
</calcChain>
</file>

<file path=xl/sharedStrings.xml><?xml version="1.0" encoding="utf-8"?>
<sst xmlns="http://schemas.openxmlformats.org/spreadsheetml/2006/main" count="225" uniqueCount="136">
  <si>
    <t>ТОО "Айтас -энерго"</t>
  </si>
  <si>
    <t>Производство тепловой энергии на 2019 год</t>
  </si>
  <si>
    <t xml:space="preserve">№ п/п </t>
  </si>
  <si>
    <t>Наименование мероприятий инвестиционной программы (проекта)</t>
  </si>
  <si>
    <t>Утверждено</t>
  </si>
  <si>
    <t>Источники инвестиций, тыс. тенге</t>
  </si>
  <si>
    <t xml:space="preserve">Собственные </t>
  </si>
  <si>
    <t xml:space="preserve">Заемные </t>
  </si>
  <si>
    <t>За счет иной деятельности</t>
  </si>
  <si>
    <t>Ед. измерения</t>
  </si>
  <si>
    <t>Количество</t>
  </si>
  <si>
    <t>Сумма инвестиций, тыс. тенге (без НДС)</t>
  </si>
  <si>
    <t>Амортизационные отчисления</t>
  </si>
  <si>
    <t>ДУП</t>
  </si>
  <si>
    <t>ВСЕГО на 2019 год</t>
  </si>
  <si>
    <t>1</t>
  </si>
  <si>
    <t>Техническое перевооружение основных средств</t>
  </si>
  <si>
    <t>Частотный преобразователь сетевого насоса Д-500</t>
  </si>
  <si>
    <t>шт</t>
  </si>
  <si>
    <t>Передача и распределение тепловой энергии на 2019 год</t>
  </si>
  <si>
    <t>Единица измерения</t>
  </si>
  <si>
    <t>Создание новых активов</t>
  </si>
  <si>
    <t>Тольщиномер ультразвуковой</t>
  </si>
  <si>
    <t xml:space="preserve">                        ТОО "Айтас-энерго"</t>
  </si>
  <si>
    <t xml:space="preserve">  Подача воды по магистральному трубопроводу на 2019 год</t>
  </si>
  <si>
    <t>№ п/п</t>
  </si>
  <si>
    <t>Источники инвестиций, тыс.тенге</t>
  </si>
  <si>
    <t>собственные</t>
  </si>
  <si>
    <t>заемные</t>
  </si>
  <si>
    <t>Сумма инвестиций, тыс.тенге (без НДС)</t>
  </si>
  <si>
    <t>Замена насоса ЭЦВ-10-120-60</t>
  </si>
  <si>
    <t>Дренажный насос К 20/30</t>
  </si>
  <si>
    <t xml:space="preserve"> Подача воды по распределительным сетям на 2019 год</t>
  </si>
  <si>
    <t>Восстановление и поддержание основных средств</t>
  </si>
  <si>
    <t>Анализатор</t>
  </si>
  <si>
    <t>Электроотбойный молоток</t>
  </si>
  <si>
    <t>Течеискатель</t>
  </si>
  <si>
    <t xml:space="preserve"> Водоотведение  на 2019 год</t>
  </si>
  <si>
    <t>Замена насосов  СМ 150-125-400/4</t>
  </si>
  <si>
    <r>
      <rPr>
        <b/>
        <sz val="12"/>
        <color rgb="FF000000"/>
        <rFont val="Times New Roman"/>
        <family val="1"/>
        <charset val="204"/>
      </rPr>
      <t>ТОО "Айтас-энерго"</t>
    </r>
    <r>
      <rPr>
        <sz val="12"/>
        <color rgb="FF000000"/>
        <rFont val="Times New Roman"/>
        <family val="1"/>
        <charset val="204"/>
      </rPr>
      <t>, основными видами деятельности являются производство, передача, распределение и (или) снабжение тепловой энергии, подача воды по магистральным трубопроводам, подача воды по распределительным сетям, водоотведение.</t>
    </r>
  </si>
  <si>
    <t>(наименование субъекта, вид деятельности)</t>
  </si>
  <si>
    <t>Информация о плановых и фактических объемах предоставления регулируемых услуг (товаров, работ)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</si>
  <si>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</si>
  <si>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</si>
  <si>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</si>
  <si>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</si>
  <si>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</si>
  <si>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</si>
  <si>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Поставщик</t>
  </si>
  <si>
    <t>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</t>
  </si>
  <si>
    <t>Наименование регулируемых услуг (товаров, работ) и обслуживаемая территория</t>
  </si>
  <si>
    <t>Наименование мероприятий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</si>
  <si>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</si>
  <si>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</si>
  <si>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</si>
  <si>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</si>
  <si>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</si>
  <si>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</si>
  <si>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Cобственные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</si>
  <si>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</si>
  <si>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</si>
  <si>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</si>
  <si>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</si>
  <si>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</si>
  <si>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 (проекта)</t>
  </si>
  <si>
    <t>Амортизация</t>
  </si>
  <si>
    <t>Прибыль</t>
  </si>
  <si>
    <t>план</t>
  </si>
  <si>
    <t>факт</t>
  </si>
  <si>
    <t>факт прошлого года</t>
  </si>
  <si>
    <t>факт текущего года</t>
  </si>
  <si>
    <t>тыс.Гкал</t>
  </si>
  <si>
    <t>контракт, акт выполненных работ, с/ф, справка о стоимости работ, Акт приёмки из ремонта</t>
  </si>
  <si>
    <t>контракт, накладная, с/ф.</t>
  </si>
  <si>
    <t>Итого</t>
  </si>
  <si>
    <r>
      <t>тыс.м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</si>
  <si>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Водоотведение</t>
  </si>
  <si>
    <t>Всего</t>
  </si>
  <si>
    <t>* - отчет о прибылях и убытках представляется согласно приложению 3 приказа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организаций)»;</t>
  </si>
  <si>
    <t>** - информация заполняется, в том числе, по иным показателям с учетом специфики отрасли (если предусмотрено в утвержденной инвестиционной программе (проекте));</t>
  </si>
  <si>
    <t>**- данная информация представляется с приложением подтверждающих документов по реализации инвестиционной программы (копии соответствующих договоров, контрактов, акты о приемке выполненных работ, справка о стоимости выполненных работ и затрат, счет-фактуры, акты-приемки в эксплуатацию государственных приемочных комиссий, внутренние накладные, внутренние приказы субъектов регулируемого рынка о вводе в эксплуатацию и принятии на баланс).</t>
  </si>
  <si>
    <t>Директор</t>
  </si>
  <si>
    <t>Продажи</t>
  </si>
  <si>
    <t>Период: 1 полугодие 2019 г.</t>
  </si>
  <si>
    <t>Показатели: Акциз; Сумма продажи в KZT; Сумма продажи без скидок в KZT; Количество (в базовых единицах); Сумма скидки в KZT; % скидки;</t>
  </si>
  <si>
    <t>Группировки строк: Организация (Элементы); Номенклатура (Элементы);</t>
  </si>
  <si>
    <t>Отборы:
Организация В списке (ТОО "Айтас-энерго");</t>
  </si>
  <si>
    <t>Дополнительные поля:
Базовая единица измерения (Вместе с измерениями, После группировки);</t>
  </si>
  <si>
    <t>Сортировка: Контрагент.Наименование (По возрастанию); Номенклатура.Наименование (По возрастанию);</t>
  </si>
  <si>
    <t>Организация</t>
  </si>
  <si>
    <t>Акциз</t>
  </si>
  <si>
    <t>Сумма продажи в KZT</t>
  </si>
  <si>
    <t>Сумма продажи без скидок в KZT</t>
  </si>
  <si>
    <t>Количество (в базовых единицах)</t>
  </si>
  <si>
    <t>Сумма скидки в KZT</t>
  </si>
  <si>
    <t>% скидки</t>
  </si>
  <si>
    <t>Номенклатура, Базовая единица измерения</t>
  </si>
  <si>
    <t>ТОО "Айтас-энерго"</t>
  </si>
  <si>
    <t>Передача тепловой энергии, ГКал</t>
  </si>
  <si>
    <t>Подача воды по магистральным трубопроводам, Куб.м.</t>
  </si>
  <si>
    <t>Подача воды по распределительным сетям, Куб.м.</t>
  </si>
  <si>
    <t>Тепловая энергия в горячей воде, ГКал</t>
  </si>
  <si>
    <t>Тепловая энергия в паре, ГКал</t>
  </si>
  <si>
    <t>Услуги водоотведения, Куб.м.</t>
  </si>
  <si>
    <t>Итог</t>
  </si>
  <si>
    <t>Производство тепловой энергии</t>
  </si>
  <si>
    <t>Передача и распределение тепловой энергии</t>
  </si>
  <si>
    <t xml:space="preserve"> Подача воды по магистральному трубопроводу</t>
  </si>
  <si>
    <t>Подача воды по распределительным сетям</t>
  </si>
  <si>
    <t>*данные не аудированы, в конечном варианте возможны изменения</t>
  </si>
  <si>
    <t>исп. Лихушина В.К.</t>
  </si>
  <si>
    <t>8 705 418 10 43</t>
  </si>
  <si>
    <t>Приложение 1</t>
  </si>
  <si>
    <t>к Правилам формирования</t>
  </si>
  <si>
    <t>тарифов</t>
  </si>
  <si>
    <t>Таль ручная цепная</t>
  </si>
  <si>
    <t>2020 год</t>
  </si>
  <si>
    <t>ТОО Snab Parners</t>
  </si>
  <si>
    <t>ТОО Валсс</t>
  </si>
  <si>
    <t>Монтаж дробилки угля</t>
  </si>
  <si>
    <t>шт.</t>
  </si>
  <si>
    <t>ТОО ВК ПРОМЭНЕРГОРЕМОНТ</t>
  </si>
  <si>
    <t>Замена участка распределительного трубопровода ХВС ВНС-4-колодец ВК-99</t>
  </si>
  <si>
    <t>Генератор ТГ 24.20</t>
  </si>
  <si>
    <t>Электродвигатель А250M2E1 90RDN 380/660 IMB3(1081) IP55</t>
  </si>
  <si>
    <t>Электродвигатель АИР112 МА6 3 кВт*1000 об/мин 1081</t>
  </si>
  <si>
    <t>Электродвигатель АИР 100 4 кВт*3000 об/мин 1081</t>
  </si>
  <si>
    <t>Насос СМ125-100-25-4 АИР 132М4 11кВт</t>
  </si>
  <si>
    <t>Насос ЭЦВ 8-25-90</t>
  </si>
  <si>
    <t>ИП Базаров</t>
  </si>
  <si>
    <t>ООО Техно Ас</t>
  </si>
  <si>
    <t>ТОО Кайсар-Улыс 2030</t>
  </si>
  <si>
    <t xml:space="preserve">Информация субъекта естественной монополии о ходе исполнения инвестиционной программы (проекта) за 2020 г. </t>
  </si>
  <si>
    <t>ТОО ЭЛПРОММАШ</t>
  </si>
  <si>
    <t>В. Лейбович</t>
  </si>
  <si>
    <t>дефицит в тарифе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</si>
</sst>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5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\ _р_._-;\-* #,##0\ _р_._-;_-* &quot;-&quot;??\ _р_._-;_-@_-"/>
    <numFmt numFmtId="166" formatCode="_-* #,##0.00\ _р_._-;\-* #,##0.00\ _р_._-;_-* &quot;-&quot;??\ _р_._-;_-@_-"/>
    <numFmt numFmtId="167" formatCode="_-* #,##0.00_р_._-;\-* #,##0.00_р_._-;_-* &quot;-&quot;??_р_._-;_-@_-"/>
    <numFmt numFmtId="168" formatCode="_-* #,##0.0\ _р_._-;\-* #,##0.0\ _р_._-;_-* &quot;-&quot;??\ _р_._-;_-@_-"/>
    <numFmt numFmtId="169" formatCode="_ * #,##0_ ;_ * \-#,##0_ ;_ * &quot;-&quot;_ ;_ @_ "/>
    <numFmt numFmtId="170" formatCode="0.000000"/>
    <numFmt numFmtId="171" formatCode="&quot;$&quot;#,##0.0_);[Red]\(&quot;$&quot;#,##0.0\)"/>
    <numFmt numFmtId="172" formatCode="&quot;$&quot;\ \ #,##0_);[Red]\(&quot;$&quot;\ \ #,##0\)"/>
    <numFmt numFmtId="173" formatCode="#,##0_);[Red]\(#,##0\);\-"/>
    <numFmt numFmtId="174" formatCode="#,##0.00000___;"/>
    <numFmt numFmtId="175" formatCode="&quot;$&quot;#,##0_);[Red]\(&quot;$&quot;#,##0\)"/>
    <numFmt numFmtId="176" formatCode="&quot;$&quot;#,##0.00;\-&quot;$&quot;#,##0.00"/>
    <numFmt numFmtId="177" formatCode="0.0_%;\(0.0\)%;\ \-\ \ \ "/>
    <numFmt numFmtId="178" formatCode="#,###.000000_);\(#,##0.000000\);\ \-\ _ "/>
    <numFmt numFmtId="179" formatCode="&quot;$&quot;\ \ #,##0.0_);[Red]\(&quot;$&quot;\ \ #,##0.0\)"/>
    <numFmt numFmtId="180" formatCode="&quot;$&quot;\ \ #,##0.00_);[Red]\(&quot;$&quot;\ \ #,##0.00\)"/>
    <numFmt numFmtId="181" formatCode="#,##0_);\(#,##0\);_ \-\ \ "/>
    <numFmt numFmtId="182" formatCode="&quot;$&quot;#,##0;[Red]\-&quot;$&quot;#,##0"/>
    <numFmt numFmtId="183" formatCode="&quot;$&quot;#,##0.00_);[Red]\(&quot;$&quot;#,##0.00\)"/>
    <numFmt numFmtId="184" formatCode="&quot;$&quot;#,##0.00;[Red]\-&quot;$&quot;#,##0.00"/>
    <numFmt numFmtId="185" formatCode="#,##0___);\(#,##0\);___-\ \ "/>
    <numFmt numFmtId="186" formatCode="#,##0.0_);\(#,##0.0\)"/>
    <numFmt numFmtId="187" formatCode="&quot;£&quot;_(#,##0.00_);&quot;£&quot;\(#,##0.00\)"/>
    <numFmt numFmtId="188" formatCode="&quot;$&quot;_(#,##0.00_);&quot;$&quot;\(#,##0.00\)"/>
    <numFmt numFmtId="189" formatCode="#,##0.0_)\x;\(#,##0.0\)\x"/>
    <numFmt numFmtId="190" formatCode="#,##0.0_)_x;\(#,##0.0\)_x"/>
    <numFmt numFmtId="191" formatCode="0.0_)\%;\(0.0\)\%"/>
    <numFmt numFmtId="192" formatCode="#,##0.0_)_%;\(#,##0.0\)_%"/>
    <numFmt numFmtId="193" formatCode="_-* #,##0&quot;руб&quot;_-;\-* #,##0&quot;руб&quot;_-;_-* &quot;-&quot;&quot;руб&quot;_-;_-@_-"/>
    <numFmt numFmtId="194" formatCode="\£\ #,##0_);[Red]\(\£\ #,##0\)"/>
    <numFmt numFmtId="195" formatCode="\¥\ #,##0_);[Red]\(\¥\ #,##0\)"/>
    <numFmt numFmtId="196" formatCode="#,##0_);\(#,##0\);&quot;- &quot;"/>
    <numFmt numFmtId="197" formatCode="#,##0.0_);\(#,##0.0\);&quot;- &quot;"/>
    <numFmt numFmtId="198" formatCode="#,##0.00_);\(#,##0.00\);&quot;- &quot;"/>
    <numFmt numFmtId="199" formatCode="&quot;$&quot;#,##0_);\(&quot;$&quot;#,##0\)"/>
    <numFmt numFmtId="200" formatCode="\•\ \ @"/>
    <numFmt numFmtId="201" formatCode="_(* #,##0.0_);_(* \(#,##0.00\);_(* &quot;-&quot;??_);_(@_)"/>
    <numFmt numFmtId="202" formatCode="General_)"/>
    <numFmt numFmtId="203" formatCode="0.000"/>
    <numFmt numFmtId="204" formatCode="#,##0.000_);\(#,##0.000\)"/>
    <numFmt numFmtId="205" formatCode="&quot;$&quot;#,\);\(&quot;$&quot;#,##0\)"/>
    <numFmt numFmtId="206" formatCode="0.000_)"/>
    <numFmt numFmtId="207" formatCode="_-* #,##0.00_-;\-* #,##0.00_-;_-* \-??_-;_-@_-"/>
    <numFmt numFmtId="208" formatCode="_(* #,##0.00_);_(* \(#,##0.00\);_(* &quot;-&quot;??_);_(@_)"/>
    <numFmt numFmtId="209" formatCode="_(&quot;Rp.&quot;* #,##0_);_(&quot;Rp.&quot;* \(#,##0\);_(&quot;Rp.&quot;* &quot;-&quot;_);_(@_)"/>
    <numFmt numFmtId="210" formatCode="00000"/>
    <numFmt numFmtId="211" formatCode="_(\$* #,##0_);_(\$* \(#,##0\);_(\$* \-_);_(@_)"/>
    <numFmt numFmtId="212" formatCode="_-\?* #,##0.00_-;&quot;-?&quot;* #,##0.00_-;_-\?* \-??_-;_-@_-"/>
    <numFmt numFmtId="213" formatCode="_(\$* #,##0.00_);_(\$* \(#,##0.00\);_(\$* \-_);_(@_)"/>
    <numFmt numFmtId="214" formatCode="\ \ _•\–\ \ \ \ @"/>
    <numFmt numFmtId="215" formatCode="m/d"/>
    <numFmt numFmtId="216" formatCode="_(* #,##0_);_(* \(#,##0\);_(* &quot;-&quot;_);_(@_)"/>
    <numFmt numFmtId="217" formatCode="&quot;$&quot;* #,##0.00_);\(#,##0.00\);&quot;- &quot;"/>
    <numFmt numFmtId="218" formatCode="_(* #,##0_);_(* \(#,##0\);_(* &quot;₽&quot;_);_(@_)"/>
    <numFmt numFmtId="219" formatCode="_-* #,##0.00[$€-1]_-;\-* #,##0.00[$€-1]_-;_-* &quot;-&quot;??[$€-1]_-"/>
    <numFmt numFmtId="220" formatCode="_([$€-2]* #,##0.00_);_([$€-2]* \(#,##0.00\);_([$€-2]* &quot;-&quot;??_)"/>
    <numFmt numFmtId="221" formatCode="[$-419]General"/>
    <numFmt numFmtId="222" formatCode="[Magenta]&quot;Err&quot;;[Magenta]&quot;Err&quot;;[Blue]&quot;OK&quot;;[Black]@"/>
    <numFmt numFmtId="223" formatCode="[Blue]\P;;[Red]\O"/>
    <numFmt numFmtId="224" formatCode="0.0_)%;[Red]\(0.0%\);0.0_)%"/>
    <numFmt numFmtId="225" formatCode="#,##0_);[Red]\(#,##0\);\-_)"/>
    <numFmt numFmtId="226" formatCode="_(* #,##0_);_(* \(#,##0\);_(* &quot;-&quot;??_);_(@_)"/>
    <numFmt numFmtId="227" formatCode="&quot;Rp.&quot;#,##0.00_);\(&quot;Rp.&quot;#,##0.00\)"/>
    <numFmt numFmtId="228" formatCode="&quot;FRF&quot;* #,##0.00_);\(#,##0.00\);&quot;- &quot;"/>
    <numFmt numFmtId="229" formatCode="&quot;$&quot;#,##0\ ;\-&quot;$&quot;#,##0"/>
    <numFmt numFmtId="230" formatCode="&quot;$&quot;#,##0.00\ ;\(&quot;$&quot;#,##0.00\)"/>
    <numFmt numFmtId="231" formatCode="#,##0;[Red]&quot;-&quot;#,##0"/>
    <numFmt numFmtId="232" formatCode="_-* #,##0\ _P_t_s_-;\-* #,##0\ _P_t_s_-;_-* &quot;- &quot;_P_t_s_-;_-@_-"/>
    <numFmt numFmtId="233" formatCode="_ * #,##0.00_ ;_ * \-#,##0.00_ ;_ * &quot;-&quot;??_ ;_ @_ "/>
    <numFmt numFmtId="234" formatCode="_(&quot;R$ &quot;* #,##0_);_(&quot;R$ &quot;* \(#,##0\);_(&quot;R$ &quot;* &quot;-&quot;_);_(@_)"/>
    <numFmt numFmtId="235" formatCode="_(&quot;R$ &quot;* #,##0.00_);_(&quot;R$ &quot;* \(#,##0.00\);_(&quot;R$ &quot;* &quot;-&quot;??_);_(@_)"/>
    <numFmt numFmtId="236" formatCode="_-* #,##0&quot; Pts&quot;_-;\-* #,##0&quot; Pts&quot;_-;_-* &quot;- Pts&quot;_-;_-@_-"/>
    <numFmt numFmtId="237" formatCode="_-* #,##0.00&quot; Pts&quot;_-;\-* #,##0.00&quot; Pts&quot;_-;_-* \-??&quot; Pts&quot;_-;_-@_-"/>
    <numFmt numFmtId="238" formatCode="#,##0.0\x_);\(#,##0.0\x\);#,##0.0\x_);@_)"/>
    <numFmt numFmtId="239" formatCode="0.00_)"/>
    <numFmt numFmtId="240" formatCode="_-* #,##0\ _đ_._-;\-* #,##0\ _đ_._-;_-* &quot;-&quot;\ _đ_._-;_-@_-"/>
    <numFmt numFmtId="241" formatCode="\60\4\7\:"/>
    <numFmt numFmtId="242" formatCode="#,##0.0\%_);\(#,##0.0\%\);#,##0.0\%_);@_)"/>
    <numFmt numFmtId="243" formatCode="0.0"/>
    <numFmt numFmtId="244" formatCode="&quot;$&quot;#,\);\(&quot;$&quot;#,\)"/>
    <numFmt numFmtId="245" formatCode="&quot;$&quot;#,;\(&quot;$&quot;#,\)"/>
    <numFmt numFmtId="246" formatCode="_(#,##0_);_(\(#,##0\);_(\ &quot;₽&quot;_);_(@_)"/>
    <numFmt numFmtId="247" formatCode="_(#,##0_);_(\(#,##0\);_(&quot;₽&quot;_);_(@_)"/>
    <numFmt numFmtId="248" formatCode="&quot;TRL&quot;* #,##0.0_);\(\T\R\L#,##0.0\);&quot;- &quot;\ "/>
    <numFmt numFmtId="249" formatCode="#,##0.000_);[Red]\(#,##0.000\);\-_)"/>
    <numFmt numFmtId="250" formatCode="_-&quot;L. &quot;* #,##0.00_-;&quot;-L. &quot;* #,##0.00_-;_-&quot;L. &quot;* \-??_-;_-@_-"/>
    <numFmt numFmtId="251" formatCode="_(\$* #,##0.00_);_(\$* \(#,##0.00\);_(\$* \-??_);_(@_)"/>
    <numFmt numFmtId="252" formatCode="_(&quot;$&quot;* #,##0_);_(&quot;$&quot;* \(#,##0\);_(&quot;$&quot;* &quot;-&quot;_);_(@_)"/>
    <numFmt numFmtId="253" formatCode="_(&quot;$&quot;* #,##0.00_);_(&quot;$&quot;* \(#,##0.00\);_(&quot;$&quot;* &quot;-&quot;??_);_(@_)"/>
    <numFmt numFmtId="254" formatCode="_-* #,##0.00&quot;р.&quot;_-;\-* #,##0.00&quot;р.&quot;_-;_-* &quot;-&quot;??&quot;р.&quot;_-;_-@_-"/>
    <numFmt numFmtId="255" formatCode="&quot;$&quot;#,##0.00_);\(&quot;$&quot;#,##0.00\)"/>
    <numFmt numFmtId="256" formatCode="&quot;Т&quot;#,##0;[Red]\-&quot;Т&quot;#,##0"/>
    <numFmt numFmtId="257" formatCode="_-* #,##0.00\ _р_._-;\-* #,##0.00\ _р_._-;_-* \-??\ _р_._-;_-@_-"/>
    <numFmt numFmtId="258" formatCode="_-* #,##0_р_._-;\-* #,##0_р_._-;_-* &quot;-&quot;_р_._-;_-@_-"/>
    <numFmt numFmtId="259" formatCode="_-* #,##0.00_р_-;\-* #,##0.00_р_-;_-* &quot;-&quot;??_р_-;_-@_-"/>
    <numFmt numFmtId="260" formatCode="&quot;€&quot;#,##0;[Red]\-&quot;€&quot;#,##0"/>
    <numFmt numFmtId="261" formatCode="#,##0.0000"/>
    <numFmt numFmtId="262" formatCode="_-&quot;Т&quot;* #,##0_-;\-&quot;Т&quot;* #,##0_-;_-&quot;Т&quot;* &quot;-&quot;_-;_-@_-"/>
    <numFmt numFmtId="263" formatCode="&quot;\&quot;#,##0.00;[Red]&quot;\&quot;\-#,##0.00"/>
    <numFmt numFmtId="264" formatCode="&quot;\&quot;#,##0;[Red]&quot;\&quot;\-#,##0"/>
    <numFmt numFmtId="265" formatCode="_-* #,##0\ _₽_-;\-* #,##0\ _₽_-;_-* &quot;-&quot;??\ _₽_-;_-@_-"/>
    <numFmt numFmtId="266" formatCode="#,##0.000"/>
  </numFmts>
  <fonts count="18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Helv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"/>
      <family val="1"/>
      <charset val="204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8"/>
      <name val="MS Sans Serif"/>
      <family val="2"/>
      <charset val="204"/>
    </font>
    <font>
      <sz val="12"/>
      <name val="¹UAAA¼"/>
      <family val="3"/>
      <charset val="129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sz val="12"/>
      <name val="Times"/>
      <family val="1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9"/>
      <name val="Times New Roman"/>
      <family val="1"/>
    </font>
    <font>
      <sz val="10"/>
      <name val="Courier"/>
      <family val="3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  <charset val="204"/>
    </font>
    <font>
      <sz val="11"/>
      <name val="Times"/>
      <family val="1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indexed="24"/>
      <name val="Arial"/>
      <family val="2"/>
      <charset val="204"/>
    </font>
    <font>
      <i/>
      <sz val="8"/>
      <color indexed="17"/>
      <name val="Arial"/>
      <family val="2"/>
    </font>
    <font>
      <sz val="11"/>
      <name val="Book Antiqua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1"/>
      <name val="Arial"/>
      <family val="2"/>
    </font>
    <font>
      <sz val="10"/>
      <color indexed="9"/>
      <name val="Arial"/>
      <family val="2"/>
    </font>
    <font>
      <sz val="8"/>
      <name val="Arial Narrow"/>
      <family val="2"/>
      <charset val="204"/>
    </font>
    <font>
      <b/>
      <sz val="10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u val="singleAccounting"/>
      <sz val="9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8"/>
      <name val="Wingdings 2"/>
      <family val="1"/>
      <charset val="2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2"/>
      <name val="Arial"/>
      <family val="2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u/>
      <sz val="9"/>
      <name val="Times New Roman"/>
      <family val="1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u/>
      <sz val="9"/>
      <name val="Times New Roman"/>
      <family val="1"/>
      <charset val="204"/>
    </font>
    <font>
      <b/>
      <sz val="11"/>
      <name val="Arial"/>
      <family val="2"/>
    </font>
    <font>
      <b/>
      <sz val="9"/>
      <name val="Arial"/>
      <family val="2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4"/>
      <name val="MS Sans Serif"/>
      <family val="2"/>
      <charset val="204"/>
    </font>
    <font>
      <b/>
      <sz val="10"/>
      <color indexed="56"/>
      <name val="Arial"/>
      <family val="2"/>
      <charset val="204"/>
    </font>
    <font>
      <b/>
      <sz val="10"/>
      <color indexed="56"/>
      <name val="Arial"/>
      <family val="2"/>
    </font>
    <font>
      <sz val="10"/>
      <color indexed="56"/>
      <name val="Arial"/>
      <family val="2"/>
      <charset val="204"/>
    </font>
    <font>
      <sz val="10"/>
      <color indexed="56"/>
      <name val="Arial"/>
      <family val="2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b/>
      <sz val="8"/>
      <color indexed="9"/>
      <name val="Arial"/>
      <family val="2"/>
      <charset val="204"/>
    </font>
    <font>
      <sz val="8"/>
      <color indexed="60"/>
      <name val="Trebuchet MS"/>
      <family val="2"/>
      <charset val="204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10"/>
      <name val="Arial Cyr"/>
    </font>
    <font>
      <sz val="8"/>
      <name val="Palatino"/>
      <family val="1"/>
    </font>
    <font>
      <sz val="10"/>
      <name val="Arial Cyr"/>
      <family val="2"/>
      <charset val="204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Times New Roman"/>
      <family val="1"/>
      <charset val="204"/>
    </font>
    <font>
      <b/>
      <sz val="8"/>
      <color indexed="9"/>
      <name val="MS Sans Serif"/>
      <family val="2"/>
    </font>
    <font>
      <sz val="9"/>
      <name val="Arial"/>
      <family val="2"/>
    </font>
    <font>
      <sz val="8"/>
      <color indexed="8"/>
      <name val="Arial"/>
      <family val="2"/>
      <charset val="204"/>
    </font>
    <font>
      <sz val="10"/>
      <name val="Helv"/>
      <charset val="162"/>
    </font>
    <font>
      <sz val="10"/>
      <name val="NewtonCTT"/>
    </font>
    <font>
      <b/>
      <sz val="10"/>
      <color indexed="8"/>
      <name val="ARIAL"/>
      <family val="2"/>
      <charset val="204"/>
    </font>
    <font>
      <sz val="8"/>
      <color indexed="8"/>
      <name val="MS Sans Serif"/>
      <family val="2"/>
      <charset val="204"/>
    </font>
    <font>
      <b/>
      <sz val="8"/>
      <color indexed="8"/>
      <name val="MS Sans Serif"/>
      <family val="2"/>
      <charset val="204"/>
    </font>
    <font>
      <b/>
      <sz val="16"/>
      <color indexed="8"/>
      <name val="Arial"/>
      <family val="2"/>
      <charset val="204"/>
    </font>
    <font>
      <b/>
      <i/>
      <sz val="10"/>
      <color indexed="34"/>
      <name val="Arial"/>
      <family val="2"/>
    </font>
    <font>
      <sz val="10"/>
      <name val="Times New Roman"/>
      <family val="1"/>
    </font>
    <font>
      <sz val="6"/>
      <name val="Helv"/>
      <family val="2"/>
      <charset val="204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color indexed="17"/>
      <name val="SWISS"/>
      <family val="2"/>
    </font>
    <font>
      <sz val="7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7"/>
      <color indexed="12"/>
      <name val="Arial"/>
      <family val="2"/>
      <charset val="204"/>
    </font>
    <font>
      <sz val="8"/>
      <color indexed="12"/>
      <name val="Arial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u/>
      <sz val="10"/>
      <color indexed="12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8"/>
      <color indexed="24"/>
      <name val="Arial"/>
      <family val="2"/>
    </font>
    <font>
      <sz val="8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9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59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64"/>
      </left>
      <right/>
      <top/>
      <bottom/>
      <diagonal/>
    </border>
  </borders>
  <cellStyleXfs count="146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0" fillId="0" borderId="0"/>
    <xf numFmtId="170" fontId="11" fillId="0" borderId="0">
      <alignment horizontal="left" wrapText="1"/>
    </xf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7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179" fontId="11" fillId="0" borderId="0" applyFont="0" applyFill="0" applyBorder="0" applyAlignment="0" applyProtection="0"/>
    <xf numFmtId="0" fontId="17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7" fillId="0" borderId="0"/>
    <xf numFmtId="180" fontId="11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7" fillId="0" borderId="0"/>
    <xf numFmtId="180" fontId="11" fillId="0" borderId="0" applyFont="0" applyFill="0" applyBorder="0" applyAlignment="0" applyProtection="0"/>
    <xf numFmtId="0" fontId="14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6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/>
    <xf numFmtId="0" fontId="14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5" fillId="0" borderId="0"/>
    <xf numFmtId="179" fontId="11" fillId="0" borderId="0" applyFont="0" applyFill="0" applyBorder="0" applyAlignment="0" applyProtection="0"/>
    <xf numFmtId="0" fontId="16" fillId="0" borderId="0"/>
    <xf numFmtId="0" fontId="14" fillId="0" borderId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4" fillId="0" borderId="0"/>
    <xf numFmtId="179" fontId="11" fillId="0" borderId="0" applyFont="0" applyFill="0" applyBorder="0" applyAlignment="0" applyProtection="0"/>
    <xf numFmtId="0" fontId="16" fillId="0" borderId="0"/>
    <xf numFmtId="180" fontId="11" fillId="0" borderId="0" applyFont="0" applyFill="0" applyBorder="0" applyAlignment="0" applyProtection="0"/>
    <xf numFmtId="0" fontId="16" fillId="0" borderId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/>
    <xf numFmtId="0" fontId="18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4" fillId="0" borderId="0"/>
    <xf numFmtId="0" fontId="15" fillId="0" borderId="0"/>
    <xf numFmtId="180" fontId="11" fillId="0" borderId="0" applyFont="0" applyFill="0" applyBorder="0" applyAlignment="0" applyProtection="0"/>
    <xf numFmtId="0" fontId="14" fillId="0" borderId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4" fillId="0" borderId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4" fillId="0" borderId="0"/>
    <xf numFmtId="183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5" fillId="0" borderId="0"/>
    <xf numFmtId="184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17" fillId="0" borderId="0"/>
    <xf numFmtId="0" fontId="15" fillId="0" borderId="0"/>
    <xf numFmtId="0" fontId="12" fillId="0" borderId="0"/>
    <xf numFmtId="0" fontId="19" fillId="0" borderId="0"/>
    <xf numFmtId="0" fontId="20" fillId="0" borderId="0"/>
    <xf numFmtId="0" fontId="13" fillId="0" borderId="0"/>
    <xf numFmtId="0" fontId="16" fillId="0" borderId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6" fillId="0" borderId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6" fillId="0" borderId="0"/>
    <xf numFmtId="179" fontId="11" fillId="0" borderId="0" applyFont="0" applyFill="0" applyBorder="0" applyAlignment="0" applyProtection="0"/>
    <xf numFmtId="0" fontId="16" fillId="0" borderId="0"/>
    <xf numFmtId="0" fontId="18" fillId="0" borderId="0"/>
    <xf numFmtId="174" fontId="11" fillId="0" borderId="0" applyFont="0" applyFill="0" applyBorder="0" applyAlignment="0" applyProtection="0"/>
    <xf numFmtId="0" fontId="16" fillId="0" borderId="0"/>
    <xf numFmtId="174" fontId="11" fillId="0" borderId="0" applyFont="0" applyFill="0" applyBorder="0" applyAlignment="0" applyProtection="0"/>
    <xf numFmtId="0" fontId="16" fillId="0" borderId="0"/>
    <xf numFmtId="0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/>
    <xf numFmtId="0" fontId="13" fillId="0" borderId="0" applyFont="0" applyFill="0" applyBorder="0" applyAlignment="0" applyProtection="0"/>
    <xf numFmtId="0" fontId="13" fillId="0" borderId="0"/>
    <xf numFmtId="180" fontId="11" fillId="0" borderId="0" applyFont="0" applyFill="0" applyBorder="0" applyAlignment="0" applyProtection="0"/>
    <xf numFmtId="0" fontId="13" fillId="0" borderId="0"/>
    <xf numFmtId="180" fontId="11" fillId="0" borderId="0" applyFont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5" fillId="0" borderId="0"/>
    <xf numFmtId="177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8" fillId="0" borderId="0"/>
    <xf numFmtId="177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3" fillId="0" borderId="0"/>
    <xf numFmtId="0" fontId="19" fillId="0" borderId="0"/>
    <xf numFmtId="0" fontId="16" fillId="0" borderId="0"/>
    <xf numFmtId="0" fontId="15" fillId="0" borderId="0"/>
    <xf numFmtId="185" fontId="11" fillId="0" borderId="0" applyFont="0" applyFill="0" applyBorder="0" applyAlignment="0" applyProtection="0"/>
    <xf numFmtId="0" fontId="15" fillId="0" borderId="0"/>
    <xf numFmtId="185" fontId="11" fillId="0" borderId="0" applyFont="0" applyFill="0" applyBorder="0" applyAlignment="0" applyProtection="0"/>
    <xf numFmtId="0" fontId="15" fillId="0" borderId="0"/>
    <xf numFmtId="185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11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70" fontId="11" fillId="0" borderId="0">
      <alignment horizontal="left" wrapText="1"/>
    </xf>
    <xf numFmtId="170" fontId="13" fillId="0" borderId="0">
      <alignment horizontal="left" wrapText="1"/>
    </xf>
    <xf numFmtId="170" fontId="13" fillId="0" borderId="0">
      <alignment horizontal="left" wrapText="1"/>
    </xf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" fontId="13" fillId="2" borderId="0"/>
    <xf numFmtId="170" fontId="13" fillId="0" borderId="0">
      <alignment horizontal="left" wrapText="1"/>
    </xf>
    <xf numFmtId="170" fontId="13" fillId="0" borderId="0">
      <alignment horizontal="left" wrapText="1"/>
    </xf>
    <xf numFmtId="170" fontId="11" fillId="0" borderId="0">
      <alignment horizontal="left" wrapText="1"/>
    </xf>
    <xf numFmtId="170" fontId="13" fillId="0" borderId="0">
      <alignment horizontal="left" wrapText="1"/>
    </xf>
    <xf numFmtId="170" fontId="11" fillId="0" borderId="0">
      <alignment horizontal="left" wrapText="1"/>
    </xf>
    <xf numFmtId="170" fontId="11" fillId="0" borderId="0">
      <alignment horizontal="left" wrapText="1"/>
    </xf>
    <xf numFmtId="170" fontId="11" fillId="0" borderId="0">
      <alignment horizontal="left" wrapText="1"/>
    </xf>
    <xf numFmtId="170" fontId="11" fillId="0" borderId="0">
      <alignment horizontal="left" wrapText="1"/>
    </xf>
    <xf numFmtId="170" fontId="11" fillId="0" borderId="0">
      <alignment horizontal="left" wrapText="1"/>
    </xf>
    <xf numFmtId="189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70" fontId="11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11" fillId="0" borderId="0">
      <alignment horizontal="left" wrapText="1"/>
    </xf>
    <xf numFmtId="170" fontId="11" fillId="0" borderId="0">
      <alignment horizontal="left" wrapText="1"/>
    </xf>
    <xf numFmtId="191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1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2" fillId="0" borderId="0"/>
    <xf numFmtId="170" fontId="13" fillId="0" borderId="0">
      <alignment horizontal="left" wrapText="1"/>
    </xf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93" fontId="24" fillId="0" borderId="0">
      <protection locked="0"/>
    </xf>
    <xf numFmtId="193" fontId="24" fillId="0" borderId="0">
      <protection locked="0"/>
    </xf>
    <xf numFmtId="193" fontId="24" fillId="0" borderId="0">
      <protection locked="0"/>
    </xf>
    <xf numFmtId="194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0" fontId="26" fillId="0" borderId="0"/>
    <xf numFmtId="0" fontId="27" fillId="0" borderId="0">
      <protection locked="0"/>
    </xf>
    <xf numFmtId="0" fontId="27" fillId="0" borderId="0">
      <protection locked="0"/>
    </xf>
    <xf numFmtId="0" fontId="28" fillId="0" borderId="0"/>
    <xf numFmtId="0" fontId="24" fillId="0" borderId="14">
      <protection locked="0"/>
    </xf>
    <xf numFmtId="0" fontId="29" fillId="0" borderId="0"/>
    <xf numFmtId="0" fontId="11" fillId="0" borderId="0"/>
    <xf numFmtId="196" fontId="11" fillId="0" borderId="0"/>
    <xf numFmtId="196" fontId="11" fillId="0" borderId="0" applyFont="0" applyFill="0" applyBorder="0" applyProtection="0"/>
    <xf numFmtId="196" fontId="11" fillId="0" borderId="0" applyFont="0" applyFill="0" applyBorder="0" applyProtection="0"/>
    <xf numFmtId="0" fontId="11" fillId="0" borderId="0"/>
    <xf numFmtId="196" fontId="11" fillId="0" borderId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0" fontId="11" fillId="0" borderId="0"/>
    <xf numFmtId="196" fontId="11" fillId="0" borderId="0" applyFont="0" applyFill="0" applyBorder="0" applyProtection="0"/>
    <xf numFmtId="196" fontId="11" fillId="0" borderId="0" applyFont="0" applyFill="0" applyBorder="0" applyProtection="0"/>
    <xf numFmtId="196" fontId="11" fillId="0" borderId="0" applyFont="0" applyFill="0" applyBorder="0" applyProtection="0"/>
    <xf numFmtId="2" fontId="30" fillId="0" borderId="0" applyNumberFormat="0" applyFill="0" applyBorder="0" applyAlignment="0" applyProtection="0"/>
    <xf numFmtId="2" fontId="31" fillId="0" borderId="0" applyNumberFormat="0" applyFill="0" applyBorder="0" applyAlignment="0" applyProtection="0"/>
    <xf numFmtId="197" fontId="11" fillId="0" borderId="0"/>
    <xf numFmtId="0" fontId="11" fillId="0" borderId="0"/>
    <xf numFmtId="0" fontId="11" fillId="0" borderId="0" applyAlignment="0"/>
    <xf numFmtId="0" fontId="32" fillId="3" borderId="0"/>
    <xf numFmtId="198" fontId="11" fillId="0" borderId="0"/>
    <xf numFmtId="0" fontId="11" fillId="0" borderId="0"/>
    <xf numFmtId="198" fontId="11" fillId="0" borderId="0" applyFont="0" applyFill="0" applyBorder="0" applyAlignment="0" applyProtection="0"/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198" fontId="35" fillId="0" borderId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7" borderId="0" applyNumberFormat="0" applyBorder="0" applyAlignment="0" applyProtection="0"/>
    <xf numFmtId="0" fontId="34" fillId="7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5" borderId="0" applyNumberFormat="0" applyBorder="0" applyAlignment="0" applyProtection="0"/>
    <xf numFmtId="0" fontId="36" fillId="12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3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7" fillId="17" borderId="0" applyNumberFormat="0" applyBorder="0" applyAlignment="0" applyProtection="0"/>
    <xf numFmtId="0" fontId="36" fillId="18" borderId="0" applyNumberFormat="0" applyBorder="0" applyAlignment="0" applyProtection="0"/>
    <xf numFmtId="0" fontId="37" fillId="18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8" fillId="0" borderId="0"/>
    <xf numFmtId="0" fontId="26" fillId="0" borderId="0"/>
    <xf numFmtId="0" fontId="36" fillId="19" borderId="0" applyNumberFormat="0" applyBorder="0" applyAlignment="0" applyProtection="0"/>
    <xf numFmtId="0" fontId="37" fillId="19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36" fillId="21" borderId="0" applyNumberFormat="0" applyBorder="0" applyAlignment="0" applyProtection="0"/>
    <xf numFmtId="0" fontId="37" fillId="21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7" fillId="17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 applyNumberFormat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3" fontId="40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5" borderId="0" applyNumberFormat="0" applyBorder="0" applyAlignment="0" applyProtection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199" fontId="45" fillId="0" borderId="3" applyAlignment="0" applyProtection="0"/>
    <xf numFmtId="0" fontId="46" fillId="0" borderId="15" applyNumberFormat="0" applyFont="0" applyFill="0" applyAlignment="0" applyProtection="0"/>
    <xf numFmtId="0" fontId="46" fillId="0" borderId="16" applyNumberFormat="0" applyFont="0" applyFill="0" applyAlignment="0" applyProtection="0"/>
    <xf numFmtId="200" fontId="25" fillId="0" borderId="0" applyFont="0" applyFill="0" applyBorder="0" applyAlignment="0" applyProtection="0"/>
    <xf numFmtId="0" fontId="39" fillId="0" borderId="0"/>
    <xf numFmtId="201" fontId="47" fillId="0" borderId="0" applyFill="0" applyBorder="0" applyAlignment="0"/>
    <xf numFmtId="202" fontId="47" fillId="0" borderId="0" applyFill="0" applyBorder="0" applyAlignment="0"/>
    <xf numFmtId="203" fontId="47" fillId="0" borderId="0" applyFill="0" applyBorder="0" applyAlignment="0"/>
    <xf numFmtId="186" fontId="26" fillId="0" borderId="0" applyFill="0" applyBorder="0" applyAlignment="0"/>
    <xf numFmtId="186" fontId="48" fillId="0" borderId="0" applyFill="0" applyBorder="0" applyAlignment="0"/>
    <xf numFmtId="204" fontId="26" fillId="0" borderId="0" applyFill="0" applyBorder="0" applyAlignment="0"/>
    <xf numFmtId="204" fontId="48" fillId="0" borderId="0" applyFill="0" applyBorder="0" applyAlignment="0"/>
    <xf numFmtId="201" fontId="47" fillId="0" borderId="0" applyFill="0" applyBorder="0" applyAlignment="0"/>
    <xf numFmtId="205" fontId="26" fillId="0" borderId="0" applyFill="0" applyBorder="0" applyAlignment="0"/>
    <xf numFmtId="205" fontId="48" fillId="0" borderId="0" applyFill="0" applyBorder="0" applyAlignment="0"/>
    <xf numFmtId="202" fontId="47" fillId="0" borderId="0" applyFill="0" applyBorder="0" applyAlignment="0"/>
    <xf numFmtId="0" fontId="49" fillId="10" borderId="17" applyNumberFormat="0" applyAlignment="0" applyProtection="0"/>
    <xf numFmtId="0" fontId="50" fillId="10" borderId="17" applyNumberFormat="0" applyAlignment="0" applyProtection="0"/>
    <xf numFmtId="40" fontId="47" fillId="2" borderId="13">
      <alignment vertical="center"/>
    </xf>
    <xf numFmtId="0" fontId="32" fillId="0" borderId="0">
      <alignment horizontal="centerContinuous"/>
    </xf>
    <xf numFmtId="0" fontId="51" fillId="23" borderId="18" applyNumberFormat="0" applyAlignment="0" applyProtection="0"/>
    <xf numFmtId="0" fontId="52" fillId="23" borderId="18" applyNumberFormat="0" applyAlignment="0" applyProtection="0"/>
    <xf numFmtId="0" fontId="53" fillId="24" borderId="19" applyFont="0" applyFill="0" applyBorder="0"/>
    <xf numFmtId="0" fontId="54" fillId="0" borderId="8"/>
    <xf numFmtId="3" fontId="55" fillId="0" borderId="0">
      <alignment horizontal="left"/>
    </xf>
    <xf numFmtId="3" fontId="56" fillId="0" borderId="0"/>
    <xf numFmtId="0" fontId="53" fillId="0" borderId="1">
      <alignment horizontal="center"/>
    </xf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206" fontId="57" fillId="0" borderId="0"/>
    <xf numFmtId="206" fontId="58" fillId="0" borderId="0"/>
    <xf numFmtId="1" fontId="59" fillId="0" borderId="0" applyFill="0" applyBorder="0" applyAlignment="0" applyProtection="0"/>
    <xf numFmtId="201" fontId="47" fillId="0" borderId="0" applyFont="0" applyFill="0" applyBorder="0" applyAlignment="0" applyProtection="0"/>
    <xf numFmtId="4" fontId="23" fillId="0" borderId="0" applyFill="0" applyBorder="0" applyAlignment="0"/>
    <xf numFmtId="207" fontId="23" fillId="0" borderId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7" fontId="23" fillId="0" borderId="0" applyFill="0" applyBorder="0" applyAlignment="0" applyProtection="0"/>
    <xf numFmtId="167" fontId="60" fillId="0" borderId="0" applyFont="0" applyFill="0" applyBorder="0" applyAlignment="0" applyProtection="0"/>
    <xf numFmtId="167" fontId="25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2" fillId="0" borderId="0"/>
    <xf numFmtId="209" fontId="11" fillId="0" borderId="0" applyFont="0" applyFill="0" applyBorder="0" applyAlignment="0" applyProtection="0"/>
    <xf numFmtId="210" fontId="63" fillId="0" borderId="0" applyFont="0" applyFill="0" applyBorder="0" applyAlignment="0" applyProtection="0"/>
    <xf numFmtId="0" fontId="11" fillId="0" borderId="0" applyFont="0" applyFill="0" applyBorder="0" applyAlignment="0" applyProtection="0"/>
    <xf numFmtId="211" fontId="64" fillId="0" borderId="0" applyBorder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11" fillId="0" borderId="0" applyFont="0" applyFill="0" applyBorder="0" applyAlignment="0" applyProtection="0"/>
    <xf numFmtId="202" fontId="47" fillId="0" borderId="0" applyFont="0" applyFill="0" applyBorder="0" applyAlignment="0" applyProtection="0"/>
    <xf numFmtId="171" fontId="65" fillId="0" borderId="0" applyFont="0" applyFill="0" applyBorder="0" applyAlignment="0"/>
    <xf numFmtId="212" fontId="23" fillId="0" borderId="0" applyFill="0" applyBorder="0" applyAlignment="0" applyProtection="0"/>
    <xf numFmtId="213" fontId="35" fillId="0" borderId="0">
      <protection locked="0"/>
    </xf>
    <xf numFmtId="0" fontId="59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0" fillId="0" borderId="0" applyFont="0" applyFill="0" applyBorder="0" applyAlignment="0" applyProtection="0"/>
    <xf numFmtId="214" fontId="25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4" fontId="67" fillId="0" borderId="0" applyFill="0" applyBorder="0" applyAlignment="0"/>
    <xf numFmtId="215" fontId="23" fillId="0" borderId="0" applyFill="0" applyBorder="0" applyAlignment="0" applyProtection="0"/>
    <xf numFmtId="17" fontId="55" fillId="0" borderId="0">
      <alignment horizontal="center" wrapText="1"/>
    </xf>
    <xf numFmtId="196" fontId="32" fillId="0" borderId="0"/>
    <xf numFmtId="38" fontId="32" fillId="0" borderId="20">
      <alignment vertical="center"/>
    </xf>
    <xf numFmtId="38" fontId="18" fillId="0" borderId="20">
      <alignment vertical="center"/>
    </xf>
    <xf numFmtId="216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0" fontId="68" fillId="0" borderId="0" applyNumberFormat="0"/>
    <xf numFmtId="0" fontId="69" fillId="0" borderId="0">
      <alignment horizontal="centerContinuous"/>
    </xf>
    <xf numFmtId="0" fontId="69" fillId="0" borderId="0" applyNumberFormat="0"/>
    <xf numFmtId="217" fontId="11" fillId="0" borderId="0" applyFont="0" applyFill="0" applyBorder="0" applyProtection="0">
      <alignment horizontal="right"/>
    </xf>
    <xf numFmtId="0" fontId="70" fillId="0" borderId="0" applyNumberFormat="0" applyFill="0" applyBorder="0" applyAlignment="0" applyProtection="0"/>
    <xf numFmtId="218" fontId="71" fillId="25" borderId="0">
      <alignment horizontal="left"/>
      <protection hidden="1"/>
    </xf>
    <xf numFmtId="201" fontId="47" fillId="0" borderId="0" applyFill="0" applyBorder="0" applyAlignment="0"/>
    <xf numFmtId="202" fontId="47" fillId="0" borderId="0" applyFill="0" applyBorder="0" applyAlignment="0"/>
    <xf numFmtId="201" fontId="47" fillId="0" borderId="0" applyFill="0" applyBorder="0" applyAlignment="0"/>
    <xf numFmtId="205" fontId="26" fillId="0" borderId="0" applyFill="0" applyBorder="0" applyAlignment="0"/>
    <xf numFmtId="205" fontId="48" fillId="0" borderId="0" applyFill="0" applyBorder="0" applyAlignment="0"/>
    <xf numFmtId="202" fontId="47" fillId="0" borderId="0" applyFill="0" applyBorder="0" applyAlignment="0"/>
    <xf numFmtId="0" fontId="11" fillId="26" borderId="13">
      <alignment horizontal="center"/>
    </xf>
    <xf numFmtId="0" fontId="72" fillId="0" borderId="0">
      <protection hidden="1"/>
    </xf>
    <xf numFmtId="219" fontId="60" fillId="0" borderId="0" applyFont="0" applyFill="0" applyBorder="0" applyAlignment="0" applyProtection="0"/>
    <xf numFmtId="220" fontId="73" fillId="0" borderId="0" applyFont="0" applyFill="0" applyBorder="0" applyAlignment="0" applyProtection="0"/>
    <xf numFmtId="3" fontId="74" fillId="0" borderId="21" applyFill="0" applyBorder="0"/>
    <xf numFmtId="221" fontId="33" fillId="0" borderId="0" applyBorder="0" applyProtection="0"/>
    <xf numFmtId="216" fontId="5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5" fillId="23" borderId="0" applyNumberFormat="0" applyFont="0" applyBorder="0" applyAlignment="0" applyProtection="0"/>
    <xf numFmtId="0" fontId="78" fillId="0" borderId="0" applyNumberFormat="0" applyFill="0" applyBorder="0" applyAlignment="0" applyProtection="0"/>
    <xf numFmtId="222" fontId="79" fillId="0" borderId="0" applyFill="0" applyBorder="0"/>
    <xf numFmtId="0" fontId="80" fillId="0" borderId="0">
      <alignment horizontal="center" wrapText="1"/>
    </xf>
    <xf numFmtId="15" fontId="81" fillId="0" borderId="0" applyFill="0" applyBorder="0" applyProtection="0">
      <alignment horizontal="center"/>
    </xf>
    <xf numFmtId="0" fontId="25" fillId="5" borderId="0" applyNumberFormat="0" applyFont="0" applyBorder="0" applyAlignment="0" applyProtection="0"/>
    <xf numFmtId="223" fontId="82" fillId="0" borderId="0" applyFill="0" applyBorder="0" applyProtection="0"/>
    <xf numFmtId="0" fontId="83" fillId="10" borderId="6" applyAlignment="0" applyProtection="0"/>
    <xf numFmtId="0" fontId="83" fillId="10" borderId="6" applyAlignment="0" applyProtection="0"/>
    <xf numFmtId="0" fontId="83" fillId="10" borderId="6" applyAlignment="0" applyProtection="0"/>
    <xf numFmtId="0" fontId="83" fillId="10" borderId="6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5" fontId="86" fillId="27" borderId="22">
      <alignment horizontal="center"/>
      <protection locked="0"/>
    </xf>
    <xf numFmtId="224" fontId="86" fillId="27" borderId="22" applyAlignment="0">
      <protection locked="0"/>
    </xf>
    <xf numFmtId="225" fontId="86" fillId="27" borderId="22" applyAlignment="0">
      <protection locked="0"/>
    </xf>
    <xf numFmtId="225" fontId="67" fillId="0" borderId="0" applyFill="0" applyBorder="0" applyAlignment="0" applyProtection="0"/>
    <xf numFmtId="224" fontId="67" fillId="0" borderId="0" applyFill="0" applyBorder="0" applyAlignment="0" applyProtection="0"/>
    <xf numFmtId="0" fontId="25" fillId="0" borderId="23" applyNumberFormat="0" applyFont="0" applyAlignment="0" applyProtection="0"/>
    <xf numFmtId="0" fontId="25" fillId="0" borderId="23" applyNumberFormat="0" applyFont="0" applyAlignment="0" applyProtection="0"/>
    <xf numFmtId="0" fontId="25" fillId="0" borderId="23" applyNumberFormat="0" applyFont="0" applyAlignment="0" applyProtection="0"/>
    <xf numFmtId="0" fontId="25" fillId="0" borderId="23" applyNumberFormat="0" applyFont="0" applyAlignment="0" applyProtection="0"/>
    <xf numFmtId="0" fontId="25" fillId="0" borderId="23" applyNumberFormat="0" applyFont="0" applyAlignment="0" applyProtection="0"/>
    <xf numFmtId="0" fontId="25" fillId="0" borderId="14" applyNumberFormat="0" applyFont="0" applyAlignment="0" applyProtection="0"/>
    <xf numFmtId="0" fontId="25" fillId="13" borderId="0" applyNumberFormat="0" applyFont="0" applyBorder="0" applyAlignment="0" applyProtection="0"/>
    <xf numFmtId="0" fontId="13" fillId="0" borderId="0"/>
    <xf numFmtId="2" fontId="61" fillId="0" borderId="0" applyFont="0" applyFill="0" applyBorder="0" applyAlignment="0" applyProtection="0"/>
    <xf numFmtId="2" fontId="60" fillId="0" borderId="0" applyFont="0" applyFill="0" applyBorder="0" applyAlignment="0" applyProtection="0"/>
    <xf numFmtId="226" fontId="63" fillId="0" borderId="0" applyFont="0" applyFill="0" applyBorder="0" applyAlignment="0" applyProtection="0"/>
    <xf numFmtId="227" fontId="11" fillId="0" borderId="0" applyFont="0" applyFill="0" applyBorder="0" applyAlignment="0" applyProtection="0">
      <alignment horizontal="center"/>
    </xf>
    <xf numFmtId="228" fontId="11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87" fillId="6" borderId="0" applyNumberFormat="0" applyBorder="0" applyAlignment="0" applyProtection="0"/>
    <xf numFmtId="0" fontId="88" fillId="6" borderId="0" applyNumberFormat="0" applyBorder="0" applyAlignment="0" applyProtection="0"/>
    <xf numFmtId="38" fontId="65" fillId="28" borderId="0" applyNumberFormat="0" applyBorder="0" applyAlignment="0" applyProtection="0"/>
    <xf numFmtId="196" fontId="11" fillId="0" borderId="0" applyFill="0" applyBorder="0" applyProtection="0">
      <alignment horizontal="left"/>
    </xf>
    <xf numFmtId="196" fontId="11" fillId="0" borderId="0">
      <alignment horizontal="right"/>
    </xf>
    <xf numFmtId="0" fontId="89" fillId="0" borderId="0" applyNumberFormat="0" applyFill="0" applyBorder="0" applyAlignment="0" applyProtection="0"/>
    <xf numFmtId="0" fontId="90" fillId="0" borderId="24" applyNumberFormat="0" applyAlignment="0" applyProtection="0">
      <alignment horizontal="left" vertical="center"/>
    </xf>
    <xf numFmtId="0" fontId="60" fillId="0" borderId="24" applyNumberFormat="0" applyAlignment="0" applyProtection="0">
      <alignment horizontal="left" vertical="center"/>
    </xf>
    <xf numFmtId="0" fontId="91" fillId="0" borderId="24" applyNumberFormat="0" applyAlignment="0" applyProtection="0">
      <alignment horizontal="left" vertical="center"/>
    </xf>
    <xf numFmtId="0" fontId="91" fillId="0" borderId="24" applyNumberFormat="0" applyAlignment="0" applyProtection="0">
      <alignment horizontal="left" vertical="center"/>
    </xf>
    <xf numFmtId="0" fontId="91" fillId="0" borderId="24" applyNumberFormat="0" applyAlignment="0" applyProtection="0">
      <alignment horizontal="left" vertical="center"/>
    </xf>
    <xf numFmtId="0" fontId="90" fillId="0" borderId="6">
      <alignment horizontal="left" vertical="center"/>
    </xf>
    <xf numFmtId="0" fontId="60" fillId="0" borderId="6">
      <alignment horizontal="left" vertical="center"/>
    </xf>
    <xf numFmtId="0" fontId="91" fillId="0" borderId="6">
      <alignment horizontal="left" vertical="center"/>
    </xf>
    <xf numFmtId="0" fontId="91" fillId="0" borderId="6">
      <alignment horizontal="left" vertical="center"/>
    </xf>
    <xf numFmtId="0" fontId="91" fillId="0" borderId="6">
      <alignment horizontal="left" vertical="center"/>
    </xf>
    <xf numFmtId="0" fontId="91" fillId="0" borderId="6">
      <alignment horizontal="left" vertical="center"/>
    </xf>
    <xf numFmtId="0" fontId="91" fillId="0" borderId="6">
      <alignment horizontal="left" vertical="center"/>
    </xf>
    <xf numFmtId="0" fontId="92" fillId="0" borderId="0" applyNumberFormat="0" applyFill="0" applyBorder="0" applyAlignment="0" applyProtection="0"/>
    <xf numFmtId="0" fontId="93" fillId="0" borderId="25" applyNumberFormat="0" applyFill="0" applyAlignment="0" applyProtection="0"/>
    <xf numFmtId="0" fontId="94" fillId="0" borderId="25" applyNumberFormat="0" applyFill="0" applyAlignment="0" applyProtection="0"/>
    <xf numFmtId="0" fontId="95" fillId="0" borderId="26" applyNumberFormat="0" applyFill="0" applyAlignment="0" applyProtection="0"/>
    <xf numFmtId="0" fontId="96" fillId="0" borderId="26" applyNumberFormat="0" applyFill="0" applyAlignment="0" applyProtection="0"/>
    <xf numFmtId="0" fontId="97" fillId="0" borderId="27" applyNumberFormat="0" applyFill="0" applyAlignment="0" applyProtection="0"/>
    <xf numFmtId="0" fontId="98" fillId="0" borderId="27" applyNumberFormat="0" applyFill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/>
    <xf numFmtId="0" fontId="91" fillId="29" borderId="0"/>
    <xf numFmtId="0" fontId="100" fillId="30" borderId="0"/>
    <xf numFmtId="0" fontId="101" fillId="29" borderId="0" applyNumberFormat="0"/>
    <xf numFmtId="0" fontId="74" fillId="0" borderId="0"/>
    <xf numFmtId="0" fontId="102" fillId="31" borderId="0"/>
    <xf numFmtId="0" fontId="103" fillId="32" borderId="0"/>
    <xf numFmtId="0" fontId="104" fillId="0" borderId="0"/>
    <xf numFmtId="0" fontId="86" fillId="0" borderId="28" applyNumberFormat="0" applyFill="0" applyAlignment="0" applyProtection="0"/>
    <xf numFmtId="0" fontId="105" fillId="0" borderId="0" applyNumberFormat="0" applyFill="0" applyBorder="0" applyAlignment="0" applyProtection="0"/>
    <xf numFmtId="0" fontId="106" fillId="0" borderId="0">
      <alignment horizontal="left" vertical="center" wrapText="1"/>
    </xf>
    <xf numFmtId="0" fontId="107" fillId="0" borderId="0">
      <alignment horizontal="left" vertical="center" wrapText="1"/>
    </xf>
    <xf numFmtId="0" fontId="108" fillId="0" borderId="0">
      <alignment horizontal="left" vertical="center" wrapText="1"/>
    </xf>
    <xf numFmtId="0" fontId="109" fillId="0" borderId="0">
      <alignment horizontal="left" vertical="center" wrapText="1" indent="2"/>
    </xf>
    <xf numFmtId="0" fontId="108" fillId="0" borderId="0">
      <alignment horizontal="left" vertical="center" wrapText="1"/>
    </xf>
    <xf numFmtId="0" fontId="109" fillId="0" borderId="0">
      <alignment horizontal="left" vertical="center" wrapText="1" indent="3"/>
    </xf>
    <xf numFmtId="0" fontId="110" fillId="9" borderId="17" applyNumberFormat="0" applyAlignment="0" applyProtection="0"/>
    <xf numFmtId="10" fontId="65" fillId="2" borderId="13" applyNumberFormat="0" applyBorder="0" applyAlignment="0" applyProtection="0"/>
    <xf numFmtId="10" fontId="65" fillId="2" borderId="13" applyNumberFormat="0" applyBorder="0" applyAlignment="0" applyProtection="0"/>
    <xf numFmtId="10" fontId="65" fillId="2" borderId="13" applyNumberFormat="0" applyBorder="0" applyAlignment="0" applyProtection="0"/>
    <xf numFmtId="0" fontId="111" fillId="9" borderId="17" applyNumberFormat="0" applyAlignment="0" applyProtection="0"/>
    <xf numFmtId="0" fontId="112" fillId="0" borderId="13"/>
    <xf numFmtId="0" fontId="110" fillId="10" borderId="17" applyNumberFormat="0" applyAlignment="0" applyProtection="0"/>
    <xf numFmtId="226" fontId="113" fillId="26" borderId="15"/>
    <xf numFmtId="15" fontId="114" fillId="26" borderId="13">
      <alignment horizontal="center"/>
    </xf>
    <xf numFmtId="40" fontId="115" fillId="0" borderId="0">
      <protection locked="0"/>
    </xf>
    <xf numFmtId="10" fontId="114" fillId="26" borderId="13">
      <alignment horizontal="center"/>
    </xf>
    <xf numFmtId="1" fontId="116" fillId="0" borderId="0">
      <alignment horizontal="center"/>
      <protection locked="0"/>
    </xf>
    <xf numFmtId="229" fontId="81" fillId="0" borderId="0" applyFont="0" applyFill="0" applyBorder="0" applyAlignment="0" applyProtection="0"/>
    <xf numFmtId="230" fontId="117" fillId="0" borderId="0" applyFont="0" applyFill="0" applyBorder="0" applyAlignment="0" applyProtection="0"/>
    <xf numFmtId="0" fontId="118" fillId="33" borderId="0" applyNumberFormat="0" applyBorder="0" applyAlignment="0" applyProtection="0"/>
    <xf numFmtId="0" fontId="119" fillId="0" borderId="0" applyNumberFormat="0" applyFill="0" applyBorder="0" applyAlignment="0" applyProtection="0"/>
    <xf numFmtId="201" fontId="47" fillId="0" borderId="0" applyFill="0" applyBorder="0" applyAlignment="0"/>
    <xf numFmtId="202" fontId="47" fillId="0" borderId="0" applyFill="0" applyBorder="0" applyAlignment="0"/>
    <xf numFmtId="201" fontId="47" fillId="0" borderId="0" applyFill="0" applyBorder="0" applyAlignment="0"/>
    <xf numFmtId="205" fontId="26" fillId="0" borderId="0" applyFill="0" applyBorder="0" applyAlignment="0"/>
    <xf numFmtId="205" fontId="48" fillId="0" borderId="0" applyFill="0" applyBorder="0" applyAlignment="0"/>
    <xf numFmtId="202" fontId="47" fillId="0" borderId="0" applyFill="0" applyBorder="0" applyAlignment="0"/>
    <xf numFmtId="0" fontId="120" fillId="0" borderId="29" applyNumberFormat="0" applyFill="0" applyAlignment="0" applyProtection="0"/>
    <xf numFmtId="0" fontId="121" fillId="0" borderId="29" applyNumberFormat="0" applyFill="0" applyAlignment="0" applyProtection="0"/>
    <xf numFmtId="231" fontId="32" fillId="0" borderId="0" applyFont="0" applyFill="0" applyBorder="0" applyAlignment="0" applyProtection="0"/>
    <xf numFmtId="207" fontId="23" fillId="0" borderId="0" applyFill="0" applyBorder="0" applyAlignment="0" applyProtection="0"/>
    <xf numFmtId="232" fontId="23" fillId="0" borderId="0" applyFill="0" applyBorder="0" applyAlignment="0" applyProtection="0"/>
    <xf numFmtId="233" fontId="11" fillId="0" borderId="0" applyFont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3" fillId="0" borderId="0" applyFill="0" applyBorder="0" applyAlignment="0" applyProtection="0"/>
    <xf numFmtId="237" fontId="23" fillId="0" borderId="0" applyFill="0" applyBorder="0" applyAlignment="0" applyProtection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238" fontId="123" fillId="0" borderId="0" applyFont="0" applyFill="0" applyBorder="0" applyProtection="0">
      <alignment horizontal="right"/>
    </xf>
    <xf numFmtId="0" fontId="124" fillId="0" borderId="0"/>
    <xf numFmtId="0" fontId="125" fillId="34" borderId="0"/>
    <xf numFmtId="0" fontId="126" fillId="0" borderId="0">
      <protection locked="0"/>
    </xf>
    <xf numFmtId="0" fontId="127" fillId="27" borderId="0" applyNumberFormat="0" applyBorder="0" applyAlignment="0" applyProtection="0"/>
    <xf numFmtId="0" fontId="128" fillId="27" borderId="0" applyNumberFormat="0" applyBorder="0" applyAlignment="0" applyProtection="0"/>
    <xf numFmtId="37" fontId="129" fillId="0" borderId="0"/>
    <xf numFmtId="0" fontId="32" fillId="0" borderId="30"/>
    <xf numFmtId="0" fontId="130" fillId="0" borderId="0"/>
    <xf numFmtId="0" fontId="60" fillId="0" borderId="0"/>
    <xf numFmtId="239" fontId="130" fillId="0" borderId="0"/>
    <xf numFmtId="239" fontId="130" fillId="0" borderId="0"/>
    <xf numFmtId="239" fontId="130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31">
      <alignment vertical="center"/>
    </xf>
    <xf numFmtId="0" fontId="11" fillId="0" borderId="0"/>
    <xf numFmtId="0" fontId="60" fillId="0" borderId="0"/>
    <xf numFmtId="0" fontId="60" fillId="0" borderId="0"/>
    <xf numFmtId="0" fontId="131" fillId="0" borderId="0"/>
    <xf numFmtId="0" fontId="59" fillId="0" borderId="0"/>
    <xf numFmtId="0" fontId="11" fillId="0" borderId="0"/>
    <xf numFmtId="0" fontId="21" fillId="0" borderId="0"/>
    <xf numFmtId="0" fontId="11" fillId="35" borderId="32" applyNumberFormat="0" applyFont="0" applyAlignment="0" applyProtection="0"/>
    <xf numFmtId="0" fontId="33" fillId="35" borderId="32" applyNumberFormat="0" applyFont="0" applyAlignment="0" applyProtection="0"/>
    <xf numFmtId="240" fontId="60" fillId="0" borderId="0" applyFont="0" applyFill="0" applyBorder="0" applyAlignment="0" applyProtection="0"/>
    <xf numFmtId="0" fontId="132" fillId="10" borderId="33" applyNumberFormat="0" applyAlignment="0" applyProtection="0"/>
    <xf numFmtId="0" fontId="133" fillId="10" borderId="33" applyNumberFormat="0" applyAlignment="0" applyProtection="0"/>
    <xf numFmtId="0" fontId="11" fillId="0" borderId="0" applyNumberFormat="0" applyFont="0" applyBorder="0" applyAlignment="0"/>
    <xf numFmtId="0" fontId="134" fillId="0" borderId="0" applyFill="0" applyBorder="0" applyProtection="0">
      <alignment horizontal="left"/>
    </xf>
    <xf numFmtId="0" fontId="135" fillId="0" borderId="0" applyFill="0" applyBorder="0" applyProtection="0">
      <alignment horizontal="left"/>
    </xf>
    <xf numFmtId="0" fontId="136" fillId="34" borderId="0"/>
    <xf numFmtId="216" fontId="54" fillId="0" borderId="0" applyFont="0" applyFill="0" applyBorder="0" applyAlignment="0" applyProtection="0"/>
    <xf numFmtId="204" fontId="26" fillId="0" borderId="0" applyFont="0" applyFill="0" applyBorder="0" applyAlignment="0" applyProtection="0"/>
    <xf numFmtId="204" fontId="48" fillId="0" borderId="0" applyFont="0" applyFill="0" applyBorder="0" applyAlignment="0" applyProtection="0"/>
    <xf numFmtId="241" fontId="47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37" fillId="0" borderId="0"/>
    <xf numFmtId="9" fontId="60" fillId="0" borderId="0" applyFont="0" applyFill="0" applyBorder="0" applyAlignment="0" applyProtection="0"/>
    <xf numFmtId="242" fontId="138" fillId="0" borderId="0" applyFont="0" applyFill="0" applyBorder="0" applyProtection="0">
      <alignment horizontal="right"/>
    </xf>
    <xf numFmtId="10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13" fontId="11" fillId="0" borderId="0" applyFont="0" applyFill="0" applyProtection="0"/>
    <xf numFmtId="201" fontId="47" fillId="0" borderId="0" applyFill="0" applyBorder="0" applyAlignment="0"/>
    <xf numFmtId="202" fontId="47" fillId="0" borderId="0" applyFill="0" applyBorder="0" applyAlignment="0"/>
    <xf numFmtId="201" fontId="47" fillId="0" borderId="0" applyFill="0" applyBorder="0" applyAlignment="0"/>
    <xf numFmtId="205" fontId="26" fillId="0" borderId="0" applyFill="0" applyBorder="0" applyAlignment="0"/>
    <xf numFmtId="205" fontId="48" fillId="0" borderId="0" applyFill="0" applyBorder="0" applyAlignment="0"/>
    <xf numFmtId="202" fontId="47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5" fillId="0" borderId="15">
      <alignment horizontal="center"/>
    </xf>
    <xf numFmtId="3" fontId="32" fillId="0" borderId="0" applyFont="0" applyFill="0" applyBorder="0" applyAlignment="0" applyProtection="0"/>
    <xf numFmtId="0" fontId="32" fillId="24" borderId="0" applyNumberFormat="0" applyFont="0" applyBorder="0" applyAlignment="0" applyProtection="0"/>
    <xf numFmtId="0" fontId="139" fillId="36" borderId="0"/>
    <xf numFmtId="0" fontId="11" fillId="0" borderId="0">
      <alignment horizontal="right"/>
    </xf>
    <xf numFmtId="2" fontId="140" fillId="29" borderId="13">
      <alignment horizontal="center"/>
    </xf>
    <xf numFmtId="3" fontId="141" fillId="0" borderId="0" applyBorder="0">
      <alignment horizontal="right" wrapText="1"/>
    </xf>
    <xf numFmtId="4" fontId="141" fillId="0" borderId="0" applyBorder="0">
      <alignment horizontal="right" wrapText="1"/>
    </xf>
    <xf numFmtId="243" fontId="11" fillId="37" borderId="13">
      <alignment horizontal="center" vertical="center"/>
    </xf>
    <xf numFmtId="0" fontId="142" fillId="0" borderId="0" applyNumberFormat="0" applyFont="0" applyFill="0" applyBorder="0" applyAlignment="0" applyProtection="0">
      <protection locked="0"/>
    </xf>
    <xf numFmtId="0" fontId="143" fillId="0" borderId="0"/>
    <xf numFmtId="0" fontId="81" fillId="38" borderId="0">
      <alignment horizontal="left" vertical="top"/>
    </xf>
    <xf numFmtId="0" fontId="144" fillId="38" borderId="0">
      <alignment horizontal="left" vertical="top"/>
    </xf>
    <xf numFmtId="0" fontId="145" fillId="38" borderId="0">
      <alignment horizontal="right" vertical="center"/>
    </xf>
    <xf numFmtId="0" fontId="146" fillId="38" borderId="0">
      <alignment horizontal="right" vertical="center"/>
    </xf>
    <xf numFmtId="0" fontId="147" fillId="38" borderId="0">
      <alignment horizontal="center" vertical="top"/>
    </xf>
    <xf numFmtId="0" fontId="146" fillId="38" borderId="0">
      <alignment horizontal="center" vertical="center"/>
    </xf>
    <xf numFmtId="0" fontId="146" fillId="38" borderId="0">
      <alignment horizontal="left" vertical="center"/>
    </xf>
    <xf numFmtId="0" fontId="145" fillId="38" borderId="0">
      <alignment horizontal="left" vertical="center"/>
    </xf>
    <xf numFmtId="0" fontId="146" fillId="38" borderId="0">
      <alignment horizontal="left" vertical="center"/>
    </xf>
    <xf numFmtId="0" fontId="145" fillId="38" borderId="0">
      <alignment horizontal="left" vertical="center"/>
    </xf>
    <xf numFmtId="38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39" borderId="0" applyNumberFormat="0" applyFont="0" applyBorder="0" applyAlignment="0" applyProtection="0"/>
    <xf numFmtId="0" fontId="148" fillId="36" borderId="0" applyNumberFormat="0" applyBorder="0" applyAlignment="0" applyProtection="0">
      <alignment horizontal="centerContinuous"/>
    </xf>
    <xf numFmtId="0" fontId="149" fillId="40" borderId="0" applyNumberFormat="0" applyFont="0" applyBorder="0" applyAlignment="0" applyProtection="0"/>
    <xf numFmtId="0" fontId="11" fillId="41" borderId="0"/>
    <xf numFmtId="0" fontId="131" fillId="0" borderId="34"/>
    <xf numFmtId="37" fontId="150" fillId="0" borderId="0"/>
    <xf numFmtId="37" fontId="150" fillId="0" borderId="0"/>
    <xf numFmtId="37" fontId="150" fillId="0" borderId="0"/>
    <xf numFmtId="37" fontId="150" fillId="0" borderId="0"/>
    <xf numFmtId="0" fontId="21" fillId="0" borderId="0"/>
    <xf numFmtId="0" fontId="151" fillId="0" borderId="0"/>
    <xf numFmtId="0" fontId="152" fillId="0" borderId="0"/>
    <xf numFmtId="186" fontId="153" fillId="0" borderId="0"/>
    <xf numFmtId="0" fontId="101" fillId="0" borderId="0" applyFill="0" applyBorder="0" applyProtection="0">
      <alignment horizontal="center" vertical="center"/>
    </xf>
    <xf numFmtId="0" fontId="101" fillId="0" borderId="0" applyFill="0" applyBorder="0" applyProtection="0"/>
    <xf numFmtId="0" fontId="74" fillId="0" borderId="0" applyFill="0" applyBorder="0" applyProtection="0">
      <alignment horizontal="left"/>
    </xf>
    <xf numFmtId="0" fontId="154" fillId="0" borderId="0" applyFill="0" applyBorder="0" applyProtection="0">
      <alignment horizontal="left" vertical="top"/>
    </xf>
    <xf numFmtId="218" fontId="13" fillId="2" borderId="35" applyNumberFormat="0">
      <alignment horizontal="right"/>
      <protection hidden="1"/>
    </xf>
    <xf numFmtId="49" fontId="25" fillId="0" borderId="0" applyFont="0" applyFill="0" applyBorder="0" applyAlignment="0" applyProtection="0"/>
    <xf numFmtId="49" fontId="67" fillId="0" borderId="0" applyFill="0" applyBorder="0" applyAlignment="0"/>
    <xf numFmtId="244" fontId="26" fillId="0" borderId="0" applyFill="0" applyBorder="0" applyAlignment="0"/>
    <xf numFmtId="244" fontId="48" fillId="0" borderId="0" applyFill="0" applyBorder="0" applyAlignment="0"/>
    <xf numFmtId="245" fontId="26" fillId="0" borderId="0" applyFill="0" applyBorder="0" applyAlignment="0"/>
    <xf numFmtId="245" fontId="48" fillId="0" borderId="0" applyFill="0" applyBorder="0" applyAlignment="0"/>
    <xf numFmtId="49" fontId="23" fillId="0" borderId="0" applyFill="0" applyBorder="0" applyAlignment="0" applyProtection="0"/>
    <xf numFmtId="0" fontId="155" fillId="0" borderId="0">
      <alignment horizontal="center" vertical="top"/>
    </xf>
    <xf numFmtId="0" fontId="156" fillId="34" borderId="13">
      <alignment horizontal="center"/>
    </xf>
    <xf numFmtId="40" fontId="157" fillId="0" borderId="0"/>
    <xf numFmtId="0" fontId="158" fillId="0" borderId="0" applyNumberFormat="0" applyFill="0" applyBorder="0" applyAlignment="0" applyProtection="0"/>
    <xf numFmtId="0" fontId="159" fillId="0" borderId="0"/>
    <xf numFmtId="0" fontId="160" fillId="0" borderId="0"/>
    <xf numFmtId="0" fontId="161" fillId="0" borderId="0"/>
    <xf numFmtId="0" fontId="160" fillId="0" borderId="0"/>
    <xf numFmtId="0" fontId="162" fillId="0" borderId="0" applyNumberFormat="0" applyFill="0" applyBorder="0" applyAlignment="0" applyProtection="0"/>
    <xf numFmtId="0" fontId="163" fillId="42" borderId="2" applyNumberFormat="0" applyBorder="0" applyAlignment="0" applyProtection="0"/>
    <xf numFmtId="0" fontId="158" fillId="0" borderId="0" applyNumberFormat="0" applyFill="0" applyBorder="0" applyAlignment="0" applyProtection="0"/>
    <xf numFmtId="218" fontId="164" fillId="43" borderId="36">
      <alignment horizontal="left" vertical="top"/>
      <protection hidden="1"/>
    </xf>
    <xf numFmtId="0" fontId="53" fillId="44" borderId="24" applyNumberFormat="0" applyAlignment="0">
      <alignment vertical="center"/>
    </xf>
    <xf numFmtId="0" fontId="165" fillId="0" borderId="37" applyNumberFormat="0" applyFill="0" applyAlignment="0" applyProtection="0"/>
    <xf numFmtId="0" fontId="166" fillId="0" borderId="37" applyNumberFormat="0" applyFill="0" applyAlignment="0" applyProtection="0"/>
    <xf numFmtId="246" fontId="167" fillId="45" borderId="38">
      <protection hidden="1"/>
    </xf>
    <xf numFmtId="246" fontId="168" fillId="46" borderId="14" applyAlignment="0">
      <alignment horizontal="left"/>
      <protection hidden="1"/>
    </xf>
    <xf numFmtId="246" fontId="169" fillId="47" borderId="6" applyAlignment="0">
      <alignment horizontal="left" indent="1"/>
      <protection hidden="1"/>
    </xf>
    <xf numFmtId="247" fontId="170" fillId="48" borderId="0" applyAlignment="0">
      <alignment horizontal="left" indent="2"/>
      <protection hidden="1"/>
    </xf>
    <xf numFmtId="246" fontId="171" fillId="34" borderId="0" applyAlignment="0">
      <alignment horizontal="left" indent="3"/>
      <protection hidden="1"/>
    </xf>
    <xf numFmtId="248" fontId="11" fillId="0" borderId="0" applyFont="0" applyFill="0" applyBorder="0" applyAlignment="0" applyProtection="0"/>
    <xf numFmtId="202" fontId="172" fillId="0" borderId="0">
      <alignment horizontal="left"/>
      <protection locked="0"/>
    </xf>
    <xf numFmtId="37" fontId="54" fillId="28" borderId="0" applyNumberFormat="0" applyBorder="0" applyAlignment="0" applyProtection="0"/>
    <xf numFmtId="37" fontId="54" fillId="0" borderId="0"/>
    <xf numFmtId="37" fontId="65" fillId="49" borderId="0" applyNumberFormat="0" applyBorder="0" applyAlignment="0" applyProtection="0"/>
    <xf numFmtId="3" fontId="173" fillId="0" borderId="28" applyProtection="0"/>
    <xf numFmtId="249" fontId="86" fillId="27" borderId="22">
      <protection locked="0"/>
    </xf>
    <xf numFmtId="175" fontId="32" fillId="0" borderId="0" applyFont="0" applyFill="0" applyBorder="0" applyAlignment="0" applyProtection="0"/>
    <xf numFmtId="250" fontId="23" fillId="0" borderId="0" applyFill="0" applyBorder="0" applyAlignment="0" applyProtection="0"/>
    <xf numFmtId="211" fontId="23" fillId="0" borderId="0" applyFill="0" applyBorder="0" applyAlignment="0" applyProtection="0"/>
    <xf numFmtId="251" fontId="23" fillId="0" borderId="0" applyFill="0" applyBorder="0" applyAlignment="0" applyProtection="0"/>
    <xf numFmtId="252" fontId="11" fillId="0" borderId="0" applyFont="0" applyFill="0" applyBorder="0" applyAlignment="0" applyProtection="0"/>
    <xf numFmtId="253" fontId="11" fillId="0" borderId="0" applyFon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202" fontId="46" fillId="0" borderId="0" applyFont="0" applyFill="0" applyBorder="0" applyProtection="0">
      <alignment horizontal="right"/>
    </xf>
    <xf numFmtId="0" fontId="60" fillId="34" borderId="0" applyNumberFormat="0" applyFont="0" applyBorder="0" applyAlignment="0" applyProtection="0"/>
    <xf numFmtId="0" fontId="124" fillId="5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10" fillId="10" borderId="17" applyNumberFormat="0" applyAlignment="0" applyProtection="0"/>
    <xf numFmtId="0" fontId="110" fillId="9" borderId="17" applyNumberFormat="0" applyAlignment="0" applyProtection="0"/>
    <xf numFmtId="0" fontId="110" fillId="10" borderId="17" applyNumberFormat="0" applyAlignment="0" applyProtection="0"/>
    <xf numFmtId="0" fontId="132" fillId="10" borderId="33" applyNumberFormat="0" applyAlignment="0" applyProtection="0"/>
    <xf numFmtId="0" fontId="132" fillId="10" borderId="33" applyNumberFormat="0" applyAlignment="0" applyProtection="0"/>
    <xf numFmtId="0" fontId="49" fillId="10" borderId="17" applyNumberFormat="0" applyAlignment="0" applyProtection="0"/>
    <xf numFmtId="0" fontId="49" fillId="10" borderId="17" applyNumberFormat="0" applyAlignment="0" applyProtection="0"/>
    <xf numFmtId="0" fontId="176" fillId="0" borderId="0" applyNumberFormat="0" applyFill="0" applyBorder="0" applyAlignment="0" applyProtection="0">
      <alignment vertical="top"/>
      <protection locked="0"/>
    </xf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5" fontId="11" fillId="0" borderId="0" applyFont="0" applyFill="0" applyBorder="0" applyAlignment="0" applyProtection="0"/>
    <xf numFmtId="254" fontId="60" fillId="0" borderId="0" applyFont="0" applyFill="0" applyBorder="0" applyAlignment="0" applyProtection="0"/>
    <xf numFmtId="255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254" fontId="60" fillId="0" borderId="0" applyFont="0" applyFill="0" applyBorder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5" fillId="0" borderId="26" applyNumberFormat="0" applyFill="0" applyAlignment="0" applyProtection="0"/>
    <xf numFmtId="0" fontId="95" fillId="0" borderId="26" applyNumberFormat="0" applyFill="0" applyAlignment="0" applyProtection="0"/>
    <xf numFmtId="0" fontId="97" fillId="0" borderId="27" applyNumberFormat="0" applyFill="0" applyAlignment="0" applyProtection="0"/>
    <xf numFmtId="0" fontId="97" fillId="0" borderId="27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65" fillId="0" borderId="37" applyNumberFormat="0" applyFill="0" applyAlignment="0" applyProtection="0"/>
    <xf numFmtId="0" fontId="165" fillId="0" borderId="37" applyNumberFormat="0" applyFill="0" applyAlignment="0" applyProtection="0"/>
    <xf numFmtId="0" fontId="11" fillId="0" borderId="0"/>
    <xf numFmtId="0" fontId="51" fillId="23" borderId="18" applyNumberFormat="0" applyAlignment="0" applyProtection="0"/>
    <xf numFmtId="0" fontId="51" fillId="23" borderId="18" applyNumberFormat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27" fillId="27" borderId="0" applyNumberFormat="0" applyBorder="0" applyAlignment="0" applyProtection="0"/>
    <xf numFmtId="0" fontId="127" fillId="27" borderId="0" applyNumberFormat="0" applyBorder="0" applyAlignment="0" applyProtection="0"/>
    <xf numFmtId="0" fontId="11" fillId="0" borderId="0"/>
    <xf numFmtId="0" fontId="33" fillId="0" borderId="0"/>
    <xf numFmtId="0" fontId="25" fillId="0" borderId="0"/>
    <xf numFmtId="219" fontId="60" fillId="0" borderId="0"/>
    <xf numFmtId="219" fontId="60" fillId="0" borderId="0"/>
    <xf numFmtId="219" fontId="60" fillId="0" borderId="0"/>
    <xf numFmtId="219" fontId="60" fillId="0" borderId="0"/>
    <xf numFmtId="0" fontId="11" fillId="0" borderId="0"/>
    <xf numFmtId="0" fontId="1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81" fillId="0" borderId="0">
      <alignment vertical="top"/>
    </xf>
    <xf numFmtId="0" fontId="60" fillId="0" borderId="0"/>
    <xf numFmtId="0" fontId="81" fillId="0" borderId="0">
      <alignment vertical="top"/>
    </xf>
    <xf numFmtId="0" fontId="81" fillId="0" borderId="0">
      <alignment vertical="top"/>
    </xf>
    <xf numFmtId="0" fontId="81" fillId="0" borderId="0">
      <alignment vertical="top"/>
    </xf>
    <xf numFmtId="0" fontId="11" fillId="0" borderId="0"/>
    <xf numFmtId="0" fontId="60" fillId="0" borderId="0"/>
    <xf numFmtId="0" fontId="11" fillId="0" borderId="0"/>
    <xf numFmtId="0" fontId="60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 applyNumberFormat="0" applyFont="0" applyFill="0" applyBorder="0" applyAlignment="0" applyProtection="0">
      <alignment vertical="top"/>
    </xf>
    <xf numFmtId="0" fontId="60" fillId="0" borderId="0"/>
    <xf numFmtId="0" fontId="60" fillId="0" borderId="0"/>
    <xf numFmtId="0" fontId="60" fillId="0" borderId="0"/>
    <xf numFmtId="0" fontId="11" fillId="0" borderId="0"/>
    <xf numFmtId="219" fontId="11" fillId="0" borderId="0"/>
    <xf numFmtId="219" fontId="11" fillId="0" borderId="0"/>
    <xf numFmtId="219" fontId="11" fillId="0" borderId="0"/>
    <xf numFmtId="219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219" fontId="11" fillId="0" borderId="0"/>
    <xf numFmtId="219" fontId="11" fillId="0" borderId="0"/>
    <xf numFmtId="219" fontId="11" fillId="0" borderId="0"/>
    <xf numFmtId="219" fontId="11" fillId="0" borderId="0"/>
    <xf numFmtId="0" fontId="60" fillId="0" borderId="0"/>
    <xf numFmtId="0" fontId="60" fillId="0" borderId="0"/>
    <xf numFmtId="0" fontId="60" fillId="0" borderId="0"/>
    <xf numFmtId="0" fontId="33" fillId="0" borderId="0"/>
    <xf numFmtId="0" fontId="11" fillId="0" borderId="0"/>
    <xf numFmtId="0" fontId="33" fillId="0" borderId="0"/>
    <xf numFmtId="0" fontId="60" fillId="0" borderId="0"/>
    <xf numFmtId="0" fontId="11" fillId="0" borderId="0"/>
    <xf numFmtId="0" fontId="33" fillId="0" borderId="0"/>
    <xf numFmtId="0" fontId="11" fillId="0" borderId="0"/>
    <xf numFmtId="219" fontId="60" fillId="0" borderId="0"/>
    <xf numFmtId="219" fontId="60" fillId="0" borderId="0"/>
    <xf numFmtId="219" fontId="60" fillId="0" borderId="0"/>
    <xf numFmtId="0" fontId="33" fillId="0" borderId="0"/>
    <xf numFmtId="0" fontId="60" fillId="0" borderId="0"/>
    <xf numFmtId="0" fontId="6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2" fillId="0" borderId="0"/>
    <xf numFmtId="0" fontId="11" fillId="0" borderId="0"/>
    <xf numFmtId="0" fontId="81" fillId="0" borderId="0">
      <alignment vertical="top"/>
    </xf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/>
    <xf numFmtId="0" fontId="81" fillId="0" borderId="0">
      <alignment vertical="top"/>
    </xf>
    <xf numFmtId="0" fontId="11" fillId="0" borderId="0"/>
    <xf numFmtId="0" fontId="177" fillId="0" borderId="0"/>
    <xf numFmtId="0" fontId="11" fillId="0" borderId="0"/>
    <xf numFmtId="0" fontId="1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5" fillId="0" borderId="0"/>
    <xf numFmtId="0" fontId="178" fillId="0" borderId="0"/>
    <xf numFmtId="0" fontId="11" fillId="0" borderId="0"/>
    <xf numFmtId="219" fontId="11" fillId="0" borderId="0"/>
    <xf numFmtId="219" fontId="11" fillId="0" borderId="0"/>
    <xf numFmtId="219" fontId="11" fillId="0" borderId="0"/>
    <xf numFmtId="0" fontId="11" fillId="0" borderId="0"/>
    <xf numFmtId="0" fontId="60" fillId="0" borderId="0"/>
    <xf numFmtId="0" fontId="11" fillId="0" borderId="0"/>
    <xf numFmtId="0" fontId="60" fillId="0" borderId="0"/>
    <xf numFmtId="0" fontId="11" fillId="0" borderId="0"/>
    <xf numFmtId="0" fontId="11" fillId="0" borderId="0"/>
    <xf numFmtId="0" fontId="60" fillId="0" borderId="0"/>
    <xf numFmtId="0" fontId="60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3" fillId="0" borderId="0"/>
    <xf numFmtId="0" fontId="6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60" fillId="0" borderId="0"/>
    <xf numFmtId="0" fontId="11" fillId="0" borderId="0"/>
    <xf numFmtId="0" fontId="60" fillId="0" borderId="0"/>
    <xf numFmtId="0" fontId="60" fillId="0" borderId="0"/>
    <xf numFmtId="0" fontId="34" fillId="0" borderId="0"/>
    <xf numFmtId="0" fontId="33" fillId="0" borderId="0"/>
    <xf numFmtId="0" fontId="11" fillId="0" borderId="0"/>
    <xf numFmtId="0" fontId="11" fillId="0" borderId="0"/>
    <xf numFmtId="0" fontId="81" fillId="0" borderId="0">
      <alignment vertical="top"/>
    </xf>
    <xf numFmtId="0" fontId="1" fillId="0" borderId="0"/>
    <xf numFmtId="0" fontId="1" fillId="0" borderId="0"/>
    <xf numFmtId="0" fontId="1" fillId="0" borderId="0"/>
    <xf numFmtId="0" fontId="81" fillId="0" borderId="0">
      <alignment vertical="top"/>
    </xf>
    <xf numFmtId="0" fontId="60" fillId="0" borderId="0"/>
    <xf numFmtId="0" fontId="11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81" fillId="0" borderId="0">
      <alignment vertical="top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219" fontId="1" fillId="0" borderId="0"/>
    <xf numFmtId="219" fontId="1" fillId="0" borderId="0"/>
    <xf numFmtId="219" fontId="1" fillId="0" borderId="0"/>
    <xf numFmtId="0" fontId="11" fillId="0" borderId="0"/>
    <xf numFmtId="0" fontId="1" fillId="0" borderId="0"/>
    <xf numFmtId="0" fontId="13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35" borderId="32" applyNumberFormat="0" applyFont="0" applyAlignment="0" applyProtection="0"/>
    <xf numFmtId="0" fontId="11" fillId="35" borderId="32" applyNumberFormat="0" applyFont="0" applyAlignment="0" applyProtection="0"/>
    <xf numFmtId="0" fontId="11" fillId="35" borderId="32" applyNumberFormat="0" applyFont="0" applyAlignment="0" applyProtection="0"/>
    <xf numFmtId="0" fontId="11" fillId="35" borderId="32" applyNumberFormat="0" applyFont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20" fillId="0" borderId="29" applyNumberFormat="0" applyFill="0" applyAlignment="0" applyProtection="0"/>
    <xf numFmtId="0" fontId="120" fillId="0" borderId="29" applyNumberFormat="0" applyFill="0" applyAlignment="0" applyProtection="0"/>
    <xf numFmtId="0" fontId="21" fillId="0" borderId="0"/>
    <xf numFmtId="0" fontId="21" fillId="0" borderId="0"/>
    <xf numFmtId="0" fontId="21" fillId="0" borderId="0"/>
    <xf numFmtId="0" fontId="22" fillId="0" borderId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62" fillId="0" borderId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0" fontId="174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38" fontId="60" fillId="0" borderId="0" applyFont="0" applyFill="0" applyBorder="0" applyAlignment="0" applyProtection="0"/>
    <xf numFmtId="257" fontId="23" fillId="0" borderId="0" applyFill="0" applyBorder="0" applyAlignment="0" applyProtection="0"/>
    <xf numFmtId="258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259" fontId="81" fillId="0" borderId="0" applyFont="0" applyFill="0" applyBorder="0" applyAlignment="0" applyProtection="0">
      <alignment vertical="top"/>
    </xf>
    <xf numFmtId="208" fontId="11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260" fontId="1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60" fillId="0" borderId="0" applyFont="0" applyFill="0" applyBorder="0" applyAlignment="0" applyProtection="0"/>
    <xf numFmtId="208" fontId="34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261" fontId="60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261" fontId="11" fillId="0" borderId="0" applyFont="0" applyFill="0" applyBorder="0" applyAlignment="0" applyProtection="0"/>
    <xf numFmtId="208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261" fontId="1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0" fillId="0" borderId="0" applyFont="0" applyFill="0" applyBorder="0" applyAlignment="0" applyProtection="0"/>
    <xf numFmtId="259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208" fontId="33" fillId="0" borderId="0" applyFont="0" applyFill="0" applyBorder="0" applyAlignment="0" applyProtection="0"/>
    <xf numFmtId="208" fontId="122" fillId="0" borderId="0" applyFont="0" applyFill="0" applyBorder="0" applyAlignment="0" applyProtection="0"/>
    <xf numFmtId="43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62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59" fontId="60" fillId="0" borderId="0" applyFont="0" applyFill="0" applyBorder="0" applyAlignment="0" applyProtection="0"/>
    <xf numFmtId="167" fontId="131" fillId="0" borderId="0" applyFont="0" applyFill="0" applyBorder="0" applyAlignment="0" applyProtection="0"/>
    <xf numFmtId="259" fontId="81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43" fontId="122" fillId="0" borderId="0" applyFont="0" applyFill="0" applyBorder="0" applyAlignment="0" applyProtection="0"/>
    <xf numFmtId="259" fontId="1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59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59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3" fillId="0" borderId="0" applyFont="0" applyFill="0" applyBorder="0" applyAlignment="0" applyProtection="0"/>
    <xf numFmtId="259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60" fillId="0" borderId="0" applyFont="0" applyFill="0" applyBorder="0" applyAlignment="0" applyProtection="0"/>
    <xf numFmtId="208" fontId="1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259" fontId="60" fillId="0" borderId="0" applyFont="0" applyFill="0" applyBorder="0" applyAlignment="0" applyProtection="0"/>
    <xf numFmtId="0" fontId="87" fillId="6" borderId="0" applyNumberFormat="0" applyBorder="0" applyAlignment="0" applyProtection="0"/>
    <xf numFmtId="0" fontId="87" fillId="6" borderId="0" applyNumberFormat="0" applyBorder="0" applyAlignment="0" applyProtection="0"/>
    <xf numFmtId="193" fontId="24" fillId="0" borderId="0">
      <protection locked="0"/>
    </xf>
    <xf numFmtId="40" fontId="179" fillId="0" borderId="0" applyFont="0" applyFill="0" applyBorder="0" applyAlignment="0" applyProtection="0"/>
    <xf numFmtId="38" fontId="179" fillId="0" borderId="0" applyFont="0" applyFill="0" applyBorder="0" applyAlignment="0" applyProtection="0"/>
    <xf numFmtId="0" fontId="179" fillId="0" borderId="0" applyFont="0" applyFill="0" applyBorder="0" applyAlignment="0" applyProtection="0"/>
    <xf numFmtId="0" fontId="179" fillId="0" borderId="0" applyFont="0" applyFill="0" applyBorder="0" applyAlignment="0" applyProtection="0"/>
    <xf numFmtId="0" fontId="180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63" fontId="181" fillId="0" borderId="0" applyFont="0" applyFill="0" applyBorder="0" applyAlignment="0" applyProtection="0"/>
    <xf numFmtId="264" fontId="181" fillId="0" borderId="0" applyFont="0" applyFill="0" applyBorder="0" applyAlignment="0" applyProtection="0"/>
    <xf numFmtId="0" fontId="182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1" applyFill="1" applyAlignment="1"/>
    <xf numFmtId="0" fontId="1" fillId="0" borderId="0" xfId="1" applyFill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wrapText="1"/>
    </xf>
    <xf numFmtId="0" fontId="1" fillId="0" borderId="0" xfId="1" applyFill="1" applyAlignment="1">
      <alignment wrapText="1"/>
    </xf>
    <xf numFmtId="0" fontId="5" fillId="0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wrapText="1"/>
    </xf>
    <xf numFmtId="0" fontId="5" fillId="0" borderId="13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wrapText="1"/>
    </xf>
    <xf numFmtId="165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horizontal="center" wrapText="1"/>
    </xf>
    <xf numFmtId="166" fontId="5" fillId="0" borderId="13" xfId="1" applyNumberFormat="1" applyFont="1" applyFill="1" applyBorder="1" applyAlignment="1">
      <alignment horizontal="left" wrapText="1"/>
    </xf>
    <xf numFmtId="166" fontId="5" fillId="0" borderId="13" xfId="1" applyNumberFormat="1" applyFont="1" applyFill="1" applyBorder="1" applyAlignment="1">
      <alignment horizontal="right" wrapText="1"/>
    </xf>
    <xf numFmtId="165" fontId="5" fillId="0" borderId="13" xfId="1" applyNumberFormat="1" applyFont="1" applyFill="1" applyBorder="1" applyAlignment="1">
      <alignment wrapText="1"/>
    </xf>
    <xf numFmtId="166" fontId="5" fillId="0" borderId="13" xfId="2" applyNumberFormat="1" applyFont="1" applyFill="1" applyBorder="1" applyAlignment="1">
      <alignment horizontal="center" wrapText="1"/>
    </xf>
    <xf numFmtId="49" fontId="5" fillId="0" borderId="13" xfId="1" applyNumberFormat="1" applyFont="1" applyFill="1" applyBorder="1" applyAlignment="1">
      <alignment horizontal="center" wrapText="1"/>
    </xf>
    <xf numFmtId="49" fontId="6" fillId="0" borderId="13" xfId="1" applyNumberFormat="1" applyFont="1" applyFill="1" applyBorder="1" applyAlignment="1">
      <alignment horizontal="center" wrapText="1"/>
    </xf>
    <xf numFmtId="166" fontId="6" fillId="0" borderId="13" xfId="1" applyNumberFormat="1" applyFont="1" applyFill="1" applyBorder="1" applyAlignment="1">
      <alignment horizontal="right" wrapText="1"/>
    </xf>
    <xf numFmtId="166" fontId="6" fillId="0" borderId="13" xfId="1" applyNumberFormat="1" applyFont="1" applyFill="1" applyBorder="1" applyAlignment="1">
      <alignment horizontal="center" wrapText="1"/>
    </xf>
    <xf numFmtId="166" fontId="6" fillId="0" borderId="13" xfId="2" applyNumberFormat="1" applyFont="1" applyFill="1" applyBorder="1" applyAlignment="1">
      <alignment horizontal="center" wrapText="1"/>
    </xf>
    <xf numFmtId="0" fontId="7" fillId="0" borderId="0" xfId="1" applyFont="1" applyFill="1" applyAlignment="1"/>
    <xf numFmtId="165" fontId="7" fillId="0" borderId="0" xfId="1" applyNumberFormat="1" applyFont="1" applyFill="1" applyAlignment="1"/>
    <xf numFmtId="166" fontId="7" fillId="0" borderId="0" xfId="1" applyNumberFormat="1" applyFont="1" applyFill="1" applyAlignment="1"/>
    <xf numFmtId="4" fontId="7" fillId="0" borderId="0" xfId="1" applyNumberFormat="1" applyFont="1" applyFill="1" applyAlignment="1"/>
    <xf numFmtId="167" fontId="7" fillId="0" borderId="0" xfId="1" applyNumberFormat="1" applyFont="1" applyFill="1" applyAlignment="1"/>
    <xf numFmtId="0" fontId="4" fillId="0" borderId="1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center" wrapText="1"/>
    </xf>
    <xf numFmtId="0" fontId="3" fillId="0" borderId="13" xfId="1" applyFont="1" applyFill="1" applyBorder="1" applyAlignment="1">
      <alignment horizontal="center" wrapText="1"/>
    </xf>
    <xf numFmtId="0" fontId="4" fillId="0" borderId="13" xfId="1" applyFont="1" applyFill="1" applyBorder="1" applyAlignment="1">
      <alignment horizontal="left" wrapText="1"/>
    </xf>
    <xf numFmtId="0" fontId="4" fillId="0" borderId="13" xfId="1" applyFont="1" applyFill="1" applyBorder="1" applyAlignment="1">
      <alignment horizontal="right" wrapText="1"/>
    </xf>
    <xf numFmtId="166" fontId="4" fillId="0" borderId="13" xfId="2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right" wrapText="1"/>
    </xf>
    <xf numFmtId="166" fontId="3" fillId="0" borderId="13" xfId="2" applyFont="1" applyFill="1" applyBorder="1" applyAlignment="1">
      <alignment horizontal="center" vertical="center" wrapText="1"/>
    </xf>
    <xf numFmtId="0" fontId="1" fillId="0" borderId="0" xfId="1" applyFill="1"/>
    <xf numFmtId="0" fontId="4" fillId="0" borderId="1" xfId="1" applyFont="1" applyFill="1" applyBorder="1" applyAlignment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/>
    </xf>
    <xf numFmtId="0" fontId="4" fillId="0" borderId="13" xfId="1" applyFont="1" applyFill="1" applyBorder="1"/>
    <xf numFmtId="166" fontId="4" fillId="0" borderId="13" xfId="2" applyFont="1" applyFill="1" applyBorder="1" applyAlignment="1">
      <alignment horizontal="center"/>
    </xf>
    <xf numFmtId="0" fontId="4" fillId="0" borderId="13" xfId="1" applyFont="1" applyFill="1" applyBorder="1" applyAlignment="1">
      <alignment wrapText="1"/>
    </xf>
    <xf numFmtId="166" fontId="4" fillId="0" borderId="13" xfId="2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/>
    </xf>
    <xf numFmtId="166" fontId="3" fillId="0" borderId="13" xfId="2" applyFont="1" applyFill="1" applyBorder="1" applyAlignment="1">
      <alignment horizontal="center" vertical="center"/>
    </xf>
    <xf numFmtId="166" fontId="3" fillId="0" borderId="13" xfId="2" applyFont="1" applyFill="1" applyBorder="1"/>
    <xf numFmtId="166" fontId="4" fillId="0" borderId="13" xfId="2" applyFont="1" applyFill="1" applyBorder="1"/>
    <xf numFmtId="0" fontId="4" fillId="0" borderId="0" xfId="1" applyFont="1" applyFill="1"/>
    <xf numFmtId="0" fontId="1" fillId="0" borderId="0" xfId="1" applyFill="1" applyAlignment="1">
      <alignment vertical="center"/>
    </xf>
    <xf numFmtId="0" fontId="4" fillId="0" borderId="13" xfId="1" applyFont="1" applyFill="1" applyBorder="1" applyAlignment="1"/>
    <xf numFmtId="168" fontId="4" fillId="0" borderId="13" xfId="2" applyNumberFormat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wrapText="1"/>
    </xf>
    <xf numFmtId="168" fontId="3" fillId="0" borderId="13" xfId="2" applyNumberFormat="1" applyFont="1" applyFill="1" applyBorder="1" applyAlignment="1">
      <alignment horizontal="center"/>
    </xf>
    <xf numFmtId="166" fontId="3" fillId="0" borderId="13" xfId="2" applyFont="1" applyFill="1" applyBorder="1" applyAlignment="1">
      <alignment horizontal="center"/>
    </xf>
    <xf numFmtId="0" fontId="3" fillId="0" borderId="13" xfId="1" applyFont="1" applyFill="1" applyBorder="1" applyAlignment="1">
      <alignment horizontal="left" wrapText="1"/>
    </xf>
    <xf numFmtId="168" fontId="3" fillId="0" borderId="13" xfId="2" applyNumberFormat="1" applyFont="1" applyFill="1" applyBorder="1" applyAlignment="1"/>
    <xf numFmtId="166" fontId="4" fillId="0" borderId="13" xfId="2" applyFont="1" applyFill="1" applyBorder="1" applyAlignment="1"/>
    <xf numFmtId="166" fontId="3" fillId="0" borderId="13" xfId="2" applyFont="1" applyFill="1" applyBorder="1" applyAlignment="1"/>
    <xf numFmtId="0" fontId="7" fillId="0" borderId="0" xfId="1" applyFont="1"/>
    <xf numFmtId="0" fontId="7" fillId="0" borderId="0" xfId="1" applyFont="1" applyAlignment="1">
      <alignment wrapText="1"/>
    </xf>
    <xf numFmtId="0" fontId="25" fillId="0" borderId="0" xfId="1" applyFont="1" applyAlignment="1">
      <alignment horizontal="center" vertical="center"/>
    </xf>
    <xf numFmtId="0" fontId="183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wrapText="1"/>
    </xf>
    <xf numFmtId="4" fontId="183" fillId="0" borderId="13" xfId="1" applyNumberFormat="1" applyFont="1" applyBorder="1" applyAlignment="1">
      <alignment horizontal="center" vertical="center" wrapText="1"/>
    </xf>
    <xf numFmtId="164" fontId="183" fillId="0" borderId="13" xfId="1466" applyFont="1" applyBorder="1" applyAlignment="1">
      <alignment horizontal="center" vertical="center" wrapText="1"/>
    </xf>
    <xf numFmtId="265" fontId="183" fillId="0" borderId="13" xfId="1466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164" fontId="183" fillId="0" borderId="13" xfId="1466" applyFont="1" applyFill="1" applyBorder="1" applyAlignment="1">
      <alignment horizontal="center" vertical="center" wrapText="1"/>
    </xf>
    <xf numFmtId="0" fontId="183" fillId="0" borderId="13" xfId="1" applyFont="1" applyFill="1" applyBorder="1" applyAlignment="1">
      <alignment horizontal="center" vertical="center" wrapText="1"/>
    </xf>
    <xf numFmtId="0" fontId="184" fillId="0" borderId="13" xfId="1" applyFont="1" applyBorder="1" applyAlignment="1">
      <alignment horizontal="center" vertical="center" wrapText="1"/>
    </xf>
    <xf numFmtId="4" fontId="184" fillId="0" borderId="13" xfId="1" applyNumberFormat="1" applyFont="1" applyFill="1" applyBorder="1" applyAlignment="1">
      <alignment horizontal="center" vertical="center" wrapText="1"/>
    </xf>
    <xf numFmtId="4" fontId="184" fillId="0" borderId="13" xfId="1" applyNumberFormat="1" applyFont="1" applyBorder="1" applyAlignment="1">
      <alignment horizontal="center" vertical="center" wrapText="1"/>
    </xf>
    <xf numFmtId="164" fontId="184" fillId="0" borderId="13" xfId="1466" applyFont="1" applyBorder="1" applyAlignment="1">
      <alignment horizontal="center" vertical="center" wrapText="1"/>
    </xf>
    <xf numFmtId="0" fontId="83" fillId="0" borderId="13" xfId="1" applyFont="1" applyBorder="1" applyAlignment="1">
      <alignment horizontal="center" vertical="center" wrapText="1"/>
    </xf>
    <xf numFmtId="3" fontId="183" fillId="0" borderId="13" xfId="1" applyNumberFormat="1" applyFont="1" applyBorder="1" applyAlignment="1">
      <alignment horizontal="center" vertical="center" wrapText="1"/>
    </xf>
    <xf numFmtId="0" fontId="183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wrapText="1"/>
    </xf>
    <xf numFmtId="0" fontId="183" fillId="0" borderId="13" xfId="1" applyFont="1" applyBorder="1" applyAlignment="1">
      <alignment horizontal="center" vertical="center" textRotation="90" wrapText="1"/>
    </xf>
    <xf numFmtId="0" fontId="183" fillId="0" borderId="13" xfId="1" applyFont="1" applyBorder="1" applyAlignment="1">
      <alignment horizontal="center" vertical="center" wrapText="1"/>
    </xf>
    <xf numFmtId="0" fontId="65" fillId="0" borderId="0" xfId="1189" applyAlignment="1">
      <alignment horizontal="left"/>
    </xf>
    <xf numFmtId="0" fontId="91" fillId="0" borderId="0" xfId="1189" applyNumberFormat="1" applyFont="1" applyAlignment="1">
      <alignment horizontal="left" vertical="top"/>
    </xf>
    <xf numFmtId="0" fontId="65" fillId="0" borderId="0" xfId="1189" applyNumberFormat="1" applyAlignment="1">
      <alignment horizontal="left" vertical="top"/>
    </xf>
    <xf numFmtId="0" fontId="65" fillId="0" borderId="0" xfId="1189"/>
    <xf numFmtId="0" fontId="186" fillId="51" borderId="39" xfId="1189" applyNumberFormat="1" applyFont="1" applyFill="1" applyBorder="1" applyAlignment="1">
      <alignment horizontal="left" vertical="top" wrapText="1"/>
    </xf>
    <xf numFmtId="0" fontId="186" fillId="51" borderId="39" xfId="1189" applyNumberFormat="1" applyFont="1" applyFill="1" applyBorder="1" applyAlignment="1">
      <alignment horizontal="right" vertical="top" wrapText="1"/>
    </xf>
    <xf numFmtId="4" fontId="186" fillId="51" borderId="39" xfId="1189" applyNumberFormat="1" applyFont="1" applyFill="1" applyBorder="1" applyAlignment="1">
      <alignment horizontal="right" vertical="top" wrapText="1"/>
    </xf>
    <xf numFmtId="266" fontId="186" fillId="51" borderId="39" xfId="1189" applyNumberFormat="1" applyFont="1" applyFill="1" applyBorder="1" applyAlignment="1">
      <alignment horizontal="right" vertical="top" wrapText="1"/>
    </xf>
    <xf numFmtId="0" fontId="187" fillId="34" borderId="39" xfId="1189" applyNumberFormat="1" applyFont="1" applyFill="1" applyBorder="1" applyAlignment="1">
      <alignment horizontal="left" vertical="top" wrapText="1" indent="1"/>
    </xf>
    <xf numFmtId="0" fontId="187" fillId="34" borderId="39" xfId="1189" applyNumberFormat="1" applyFont="1" applyFill="1" applyBorder="1" applyAlignment="1">
      <alignment horizontal="right" vertical="top" wrapText="1"/>
    </xf>
    <xf numFmtId="4" fontId="187" fillId="34" borderId="39" xfId="1189" applyNumberFormat="1" applyFont="1" applyFill="1" applyBorder="1" applyAlignment="1">
      <alignment horizontal="right" vertical="top" wrapText="1"/>
    </xf>
    <xf numFmtId="266" fontId="187" fillId="34" borderId="39" xfId="1189" applyNumberFormat="1" applyFont="1" applyFill="1" applyBorder="1" applyAlignment="1">
      <alignment horizontal="right" vertical="top" wrapText="1"/>
    </xf>
    <xf numFmtId="166" fontId="6" fillId="0" borderId="13" xfId="0" applyNumberFormat="1" applyFont="1" applyFill="1" applyBorder="1" applyAlignment="1">
      <alignment horizontal="center" vertical="center" wrapText="1"/>
    </xf>
    <xf numFmtId="3" fontId="184" fillId="0" borderId="13" xfId="1" applyNumberFormat="1" applyFont="1" applyFill="1" applyBorder="1" applyAlignment="1">
      <alignment horizontal="center" vertical="center" wrapText="1"/>
    </xf>
    <xf numFmtId="4" fontId="183" fillId="0" borderId="1" xfId="1" applyNumberFormat="1" applyFont="1" applyBorder="1" applyAlignment="1">
      <alignment horizontal="center" vertical="center" wrapText="1"/>
    </xf>
    <xf numFmtId="0" fontId="184" fillId="0" borderId="6" xfId="1" applyFont="1" applyBorder="1" applyAlignment="1">
      <alignment horizontal="center" vertical="center" wrapText="1"/>
    </xf>
    <xf numFmtId="0" fontId="184" fillId="0" borderId="7" xfId="1" applyFont="1" applyBorder="1" applyAlignment="1">
      <alignment horizontal="center" vertical="center" wrapText="1"/>
    </xf>
    <xf numFmtId="0" fontId="183" fillId="0" borderId="1" xfId="1" applyFont="1" applyBorder="1" applyAlignment="1">
      <alignment horizontal="center" vertical="center" wrapText="1"/>
    </xf>
    <xf numFmtId="0" fontId="183" fillId="0" borderId="1" xfId="1" applyFont="1" applyBorder="1" applyAlignment="1">
      <alignment horizontal="center" vertical="center" textRotation="90" wrapText="1"/>
    </xf>
    <xf numFmtId="3" fontId="183" fillId="0" borderId="1" xfId="1" applyNumberFormat="1" applyFont="1" applyBorder="1" applyAlignment="1">
      <alignment horizontal="center" vertical="center" wrapText="1"/>
    </xf>
    <xf numFmtId="0" fontId="183" fillId="0" borderId="13" xfId="1" applyFont="1" applyBorder="1" applyAlignment="1">
      <alignment horizontal="center" vertical="center" wrapText="1"/>
    </xf>
    <xf numFmtId="0" fontId="184" fillId="0" borderId="2" xfId="1" applyFont="1" applyBorder="1" applyAlignment="1">
      <alignment horizontal="center" vertical="center" wrapText="1"/>
    </xf>
    <xf numFmtId="0" fontId="184" fillId="0" borderId="3" xfId="1" applyFont="1" applyBorder="1" applyAlignment="1">
      <alignment horizontal="center" vertical="center" wrapText="1"/>
    </xf>
    <xf numFmtId="4" fontId="184" fillId="0" borderId="1" xfId="1" applyNumberFormat="1" applyFont="1" applyBorder="1" applyAlignment="1">
      <alignment horizontal="center" vertical="center" wrapText="1"/>
    </xf>
    <xf numFmtId="164" fontId="183" fillId="0" borderId="1" xfId="1466" applyFont="1" applyBorder="1" applyAlignment="1">
      <alignment horizontal="center" vertical="center" wrapText="1"/>
    </xf>
    <xf numFmtId="265" fontId="183" fillId="0" borderId="1" xfId="1466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83" fillId="0" borderId="13" xfId="1" applyFont="1" applyBorder="1" applyAlignment="1">
      <alignment horizontal="center" vertical="center" wrapText="1"/>
    </xf>
    <xf numFmtId="0" fontId="183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84" fillId="0" borderId="5" xfId="1" applyFont="1" applyBorder="1" applyAlignment="1">
      <alignment horizontal="center" vertical="center" wrapText="1"/>
    </xf>
    <xf numFmtId="0" fontId="184" fillId="0" borderId="6" xfId="1" applyFont="1" applyBorder="1" applyAlignment="1">
      <alignment horizontal="center" vertical="center" wrapText="1"/>
    </xf>
    <xf numFmtId="0" fontId="184" fillId="0" borderId="7" xfId="1" applyFont="1" applyBorder="1" applyAlignment="1">
      <alignment horizontal="center" vertical="center" wrapText="1"/>
    </xf>
    <xf numFmtId="0" fontId="183" fillId="0" borderId="1" xfId="1" applyFont="1" applyBorder="1" applyAlignment="1">
      <alignment horizontal="center" vertical="center" wrapText="1"/>
    </xf>
    <xf numFmtId="0" fontId="183" fillId="0" borderId="8" xfId="1" applyFont="1" applyBorder="1" applyAlignment="1">
      <alignment horizontal="center" vertical="center" wrapText="1"/>
    </xf>
    <xf numFmtId="0" fontId="183" fillId="0" borderId="12" xfId="1" applyFont="1" applyBorder="1" applyAlignment="1">
      <alignment horizontal="center" vertical="center" wrapText="1"/>
    </xf>
    <xf numFmtId="0" fontId="183" fillId="0" borderId="1" xfId="1" applyFont="1" applyBorder="1" applyAlignment="1">
      <alignment horizontal="center" vertical="center" textRotation="90" wrapText="1"/>
    </xf>
    <xf numFmtId="0" fontId="183" fillId="0" borderId="8" xfId="1" applyFont="1" applyBorder="1" applyAlignment="1">
      <alignment horizontal="center" vertical="center" textRotation="90" wrapText="1"/>
    </xf>
    <xf numFmtId="0" fontId="183" fillId="0" borderId="12" xfId="1" applyFont="1" applyBorder="1" applyAlignment="1">
      <alignment horizontal="center" vertical="center" textRotation="90" wrapText="1"/>
    </xf>
    <xf numFmtId="3" fontId="183" fillId="0" borderId="1" xfId="1" applyNumberFormat="1" applyFont="1" applyBorder="1" applyAlignment="1">
      <alignment horizontal="center" vertical="center" wrapText="1"/>
    </xf>
    <xf numFmtId="3" fontId="183" fillId="0" borderId="8" xfId="1" applyNumberFormat="1" applyFont="1" applyBorder="1" applyAlignment="1">
      <alignment horizontal="center" vertical="center" wrapText="1"/>
    </xf>
    <xf numFmtId="3" fontId="183" fillId="0" borderId="12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183" fillId="0" borderId="13" xfId="1" applyFont="1" applyBorder="1" applyAlignment="1">
      <alignment horizontal="center" vertical="center" wrapText="1"/>
    </xf>
    <xf numFmtId="0" fontId="183" fillId="0" borderId="0" xfId="1" applyFont="1" applyAlignment="1">
      <alignment horizontal="center" vertical="center"/>
    </xf>
    <xf numFmtId="0" fontId="183" fillId="0" borderId="0" xfId="1" applyFont="1" applyAlignment="1">
      <alignment horizontal="right" vertical="center"/>
    </xf>
    <xf numFmtId="0" fontId="184" fillId="0" borderId="0" xfId="1" applyFont="1" applyAlignment="1">
      <alignment horizontal="center" vertical="center"/>
    </xf>
    <xf numFmtId="0" fontId="183" fillId="0" borderId="0" xfId="1" applyFont="1" applyBorder="1" applyAlignment="1">
      <alignment horizontal="center" vertical="center" wrapText="1"/>
    </xf>
    <xf numFmtId="0" fontId="25" fillId="0" borderId="13" xfId="1" applyFont="1" applyBorder="1" applyAlignment="1">
      <alignment vertical="center" wrapText="1"/>
    </xf>
    <xf numFmtId="0" fontId="183" fillId="0" borderId="13" xfId="1" applyFont="1" applyBorder="1" applyAlignment="1">
      <alignment horizontal="left" vertical="center" wrapText="1"/>
    </xf>
    <xf numFmtId="4" fontId="183" fillId="0" borderId="1" xfId="1" applyNumberFormat="1" applyFont="1" applyBorder="1" applyAlignment="1">
      <alignment horizontal="center" vertical="center" wrapText="1"/>
    </xf>
    <xf numFmtId="4" fontId="183" fillId="0" borderId="12" xfId="1" applyNumberFormat="1" applyFont="1" applyBorder="1" applyAlignment="1">
      <alignment horizontal="center" vertical="center" wrapText="1"/>
    </xf>
    <xf numFmtId="0" fontId="183" fillId="0" borderId="2" xfId="1" applyFont="1" applyBorder="1" applyAlignment="1">
      <alignment horizontal="center" vertical="center" wrapText="1"/>
    </xf>
    <xf numFmtId="0" fontId="183" fillId="0" borderId="42" xfId="1" applyFont="1" applyBorder="1" applyAlignment="1">
      <alignment horizontal="center" vertical="center" wrapText="1"/>
    </xf>
    <xf numFmtId="0" fontId="183" fillId="0" borderId="9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83" fillId="0" borderId="1" xfId="1" applyNumberFormat="1" applyFont="1" applyFill="1" applyBorder="1" applyAlignment="1">
      <alignment horizontal="center" vertical="center" wrapText="1"/>
    </xf>
    <xf numFmtId="4" fontId="183" fillId="0" borderId="12" xfId="1" applyNumberFormat="1" applyFont="1" applyFill="1" applyBorder="1" applyAlignment="1">
      <alignment horizontal="center" vertical="center" wrapText="1"/>
    </xf>
    <xf numFmtId="0" fontId="183" fillId="0" borderId="3" xfId="1" applyFont="1" applyBorder="1" applyAlignment="1">
      <alignment horizontal="center" vertical="center" textRotation="90" wrapText="1"/>
    </xf>
    <xf numFmtId="0" fontId="183" fillId="0" borderId="0" xfId="1" applyFont="1" applyBorder="1" applyAlignment="1">
      <alignment horizontal="center" vertical="center" textRotation="90" wrapText="1"/>
    </xf>
    <xf numFmtId="0" fontId="183" fillId="0" borderId="10" xfId="1" applyFont="1" applyBorder="1" applyAlignment="1">
      <alignment horizontal="center" vertical="center" textRotation="90" wrapText="1"/>
    </xf>
    <xf numFmtId="0" fontId="65" fillId="0" borderId="0" xfId="1189" applyNumberFormat="1" applyAlignment="1">
      <alignment horizontal="left" vertical="top" wrapText="1"/>
    </xf>
    <xf numFmtId="0" fontId="186" fillId="51" borderId="40" xfId="1189" applyNumberFormat="1" applyFont="1" applyFill="1" applyBorder="1" applyAlignment="1">
      <alignment horizontal="center" vertical="top" wrapText="1"/>
    </xf>
    <xf numFmtId="0" fontId="186" fillId="51" borderId="41" xfId="1189" applyNumberFormat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top"/>
    </xf>
    <xf numFmtId="0" fontId="4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</cellXfs>
  <cellStyles count="1467">
    <cellStyle name="??" xfId="3" xr:uid="{00000000-0005-0000-0000-000000000000}"/>
    <cellStyle name="?? [0.00]_PRODUCT DETAIL Q1" xfId="4" xr:uid="{00000000-0005-0000-0000-000001000000}"/>
    <cellStyle name="?? [0]_??" xfId="5" xr:uid="{00000000-0005-0000-0000-000002000000}"/>
    <cellStyle name="???? [0.00]_PRODUCT DETAIL Q1" xfId="6" xr:uid="{00000000-0005-0000-0000-000003000000}"/>
    <cellStyle name="????_PRODUCT DETAIL Q1" xfId="7" xr:uid="{00000000-0005-0000-0000-000004000000}"/>
    <cellStyle name="??_(????)??????" xfId="8" xr:uid="{00000000-0005-0000-0000-000005000000}"/>
    <cellStyle name="_$Rollup77" xfId="9" xr:uid="{00000000-0005-0000-0000-000006000000}"/>
    <cellStyle name="__ [0]___" xfId="10" xr:uid="{00000000-0005-0000-0000-000007000000}"/>
    <cellStyle name="__ [0]____" xfId="11" xr:uid="{00000000-0005-0000-0000-000008000000}"/>
    <cellStyle name="__ [0]______" xfId="12" xr:uid="{00000000-0005-0000-0000-000009000000}"/>
    <cellStyle name="__ [0]__________" xfId="13" xr:uid="{00000000-0005-0000-0000-00000A000000}"/>
    <cellStyle name="__ [0]___________EWC 43.5MW8oMtresc 3_25_021" xfId="14" xr:uid="{00000000-0005-0000-0000-00000B000000}"/>
    <cellStyle name="__ [0]___________EWC 43.5MW8oMtresc 3_25_02v2" xfId="15" xr:uid="{00000000-0005-0000-0000-00000C000000}"/>
    <cellStyle name="__ [0]___________EWC 43.5MW8oMtresc 3_25_02v2w_esc" xfId="16" xr:uid="{00000000-0005-0000-0000-00000D000000}"/>
    <cellStyle name="__ [0]___________Wind farm - operation CF" xfId="17" xr:uid="{00000000-0005-0000-0000-00000E000000}"/>
    <cellStyle name="__ [0]_______EWC 43.5MW8oMtresc 3_25_021" xfId="18" xr:uid="{00000000-0005-0000-0000-00000F000000}"/>
    <cellStyle name="__ [0]_______EWC 43.5MW8oMtresc 3_25_02v2" xfId="19" xr:uid="{00000000-0005-0000-0000-000010000000}"/>
    <cellStyle name="__ [0]_______EWC 43.5MW8oMtresc 3_25_02v2w_esc" xfId="20" xr:uid="{00000000-0005-0000-0000-000011000000}"/>
    <cellStyle name="__ [0]_______Wind farm - operation CF" xfId="21" xr:uid="{00000000-0005-0000-0000-000012000000}"/>
    <cellStyle name="__ [0]_____EWC 43.5MW8oMtresc 3_25_021" xfId="22" xr:uid="{00000000-0005-0000-0000-000013000000}"/>
    <cellStyle name="__ [0]_____EWC 43.5MW8oMtresc 3_25_02v2" xfId="23" xr:uid="{00000000-0005-0000-0000-000014000000}"/>
    <cellStyle name="__ [0]_____EWC 43.5MW8oMtresc 3_25_02v2w_esc" xfId="24" xr:uid="{00000000-0005-0000-0000-000015000000}"/>
    <cellStyle name="__ [0]_____Wind farm - operation CF" xfId="25" xr:uid="{00000000-0005-0000-0000-000016000000}"/>
    <cellStyle name="__ [0]____EWC 43.5MW8oMtresc 3_25_021" xfId="26" xr:uid="{00000000-0005-0000-0000-000017000000}"/>
    <cellStyle name="__ [0]____EWC 43.5MW8oMtresc 3_25_02v2" xfId="27" xr:uid="{00000000-0005-0000-0000-000018000000}"/>
    <cellStyle name="__ [0]____EWC 43.5MW8oMtresc 3_25_02v2w_esc" xfId="28" xr:uid="{00000000-0005-0000-0000-000019000000}"/>
    <cellStyle name="__ [0]____Wind farm - operation CF" xfId="29" xr:uid="{00000000-0005-0000-0000-00001A000000}"/>
    <cellStyle name="__ [0]_94___" xfId="30" xr:uid="{00000000-0005-0000-0000-00001B000000}"/>
    <cellStyle name="__ [0]_94____EWC 43.5MW8oMtresc 3_25_021" xfId="31" xr:uid="{00000000-0005-0000-0000-00001C000000}"/>
    <cellStyle name="__ [0]_94____EWC 43.5MW8oMtresc 3_25_02v2" xfId="32" xr:uid="{00000000-0005-0000-0000-00001D000000}"/>
    <cellStyle name="__ [0]_94____EWC 43.5MW8oMtresc 3_25_02v2w_esc" xfId="33" xr:uid="{00000000-0005-0000-0000-00001E000000}"/>
    <cellStyle name="__ [0]_94____Wind farm - operation CF" xfId="34" xr:uid="{00000000-0005-0000-0000-00001F000000}"/>
    <cellStyle name="__ [0]_dimon" xfId="35" xr:uid="{00000000-0005-0000-0000-000020000000}"/>
    <cellStyle name="__ [0]_form" xfId="36" xr:uid="{00000000-0005-0000-0000-000021000000}"/>
    <cellStyle name="__ [0]_form_EWC 43.5MW8oMtresc 3_25_021" xfId="37" xr:uid="{00000000-0005-0000-0000-000022000000}"/>
    <cellStyle name="__ [0]_form_EWC 43.5MW8oMtresc 3_25_02v2" xfId="38" xr:uid="{00000000-0005-0000-0000-000023000000}"/>
    <cellStyle name="__ [0]_form_EWC 43.5MW8oMtresc 3_25_02v2w_esc" xfId="39" xr:uid="{00000000-0005-0000-0000-000024000000}"/>
    <cellStyle name="__ [0]_form_Wind farm - operation CF" xfId="40" xr:uid="{00000000-0005-0000-0000-000025000000}"/>
    <cellStyle name="__ [0]_laroux" xfId="41" xr:uid="{00000000-0005-0000-0000-000026000000}"/>
    <cellStyle name="__ [0]_laroux_1" xfId="42" xr:uid="{00000000-0005-0000-0000-000027000000}"/>
    <cellStyle name="__ [0]_laroux_1_EWC 43.5MW8oMtresc 3_25_021" xfId="43" xr:uid="{00000000-0005-0000-0000-000028000000}"/>
    <cellStyle name="__ [0]_laroux_1_EWC 43.5MW8oMtresc 3_25_02v2" xfId="44" xr:uid="{00000000-0005-0000-0000-000029000000}"/>
    <cellStyle name="__ [0]_laroux_1_EWC 43.5MW8oMtresc 3_25_02v2w_esc" xfId="45" xr:uid="{00000000-0005-0000-0000-00002A000000}"/>
    <cellStyle name="__ [0]_laroux_1_Wind farm - operation CF" xfId="46" xr:uid="{00000000-0005-0000-0000-00002B000000}"/>
    <cellStyle name="__ [0]_laroux_2" xfId="47" xr:uid="{00000000-0005-0000-0000-00002C000000}"/>
    <cellStyle name="__ [0]_laroux_EWC 43.5MW8oMtresc 3_25_021" xfId="48" xr:uid="{00000000-0005-0000-0000-00002D000000}"/>
    <cellStyle name="__ [0]_laroux_EWC 43.5MW8oMtresc 3_25_021_1" xfId="49" xr:uid="{00000000-0005-0000-0000-00002E000000}"/>
    <cellStyle name="__ [0]_laroux_EWC 43.5MW8oMtresc 3_25_02v2" xfId="50" xr:uid="{00000000-0005-0000-0000-00002F000000}"/>
    <cellStyle name="__ [0]_laroux_EWC 43.5MW8oMtresc 3_25_02v2w_esc" xfId="51" xr:uid="{00000000-0005-0000-0000-000030000000}"/>
    <cellStyle name="__ [0]_laroux_Wind farm - operation CF" xfId="52" xr:uid="{00000000-0005-0000-0000-000031000000}"/>
    <cellStyle name="__ [0]_PERSONAL" xfId="53" xr:uid="{00000000-0005-0000-0000-000032000000}"/>
    <cellStyle name="__ [0]_PERSONAL_1" xfId="54" xr:uid="{00000000-0005-0000-0000-000033000000}"/>
    <cellStyle name="__ [0]_PERSONAL_1_EWC 43.5MW8oMtresc 3_25_021" xfId="55" xr:uid="{00000000-0005-0000-0000-000034000000}"/>
    <cellStyle name="__ [0]_PERSONAL_1_EWC 43.5MW8oMtresc 3_25_02v2" xfId="56" xr:uid="{00000000-0005-0000-0000-000035000000}"/>
    <cellStyle name="__ [0]_PERSONAL_1_EWC 43.5MW8oMtresc 3_25_02v2w_esc" xfId="57" xr:uid="{00000000-0005-0000-0000-000036000000}"/>
    <cellStyle name="__ [0]_PERSONAL_1_Wind farm - operation CF" xfId="58" xr:uid="{00000000-0005-0000-0000-000037000000}"/>
    <cellStyle name="__ [0]_PERSONAL_2" xfId="59" xr:uid="{00000000-0005-0000-0000-000038000000}"/>
    <cellStyle name="__ [0]_PERSONAL_2_EWC 43.5MW8oMtresc 3_25_021" xfId="60" xr:uid="{00000000-0005-0000-0000-000039000000}"/>
    <cellStyle name="__ [0]_PERSONAL_2_EWC 43.5MW8oMtresc 3_25_02v2" xfId="61" xr:uid="{00000000-0005-0000-0000-00003A000000}"/>
    <cellStyle name="__ [0]_PERSONAL_2_EWC 43.5MW8oMtresc 3_25_02v2w_esc" xfId="62" xr:uid="{00000000-0005-0000-0000-00003B000000}"/>
    <cellStyle name="__ [0]_PERSONAL_2_Wind farm - operation CF" xfId="63" xr:uid="{00000000-0005-0000-0000-00003C000000}"/>
    <cellStyle name="__ [0]_PERSONAL_3" xfId="64" xr:uid="{00000000-0005-0000-0000-00003D000000}"/>
    <cellStyle name="__ [0]_PERSONAL_EWC 43.5MW8oMtresc 3_25_021" xfId="65" xr:uid="{00000000-0005-0000-0000-00003E000000}"/>
    <cellStyle name="__ [0]_PERSONAL_EWC 43.5MW8oMtresc 3_25_02v2" xfId="66" xr:uid="{00000000-0005-0000-0000-00003F000000}"/>
    <cellStyle name="__ [0]_PERSONAL_EWC 43.5MW8oMtresc 3_25_02v2w_esc" xfId="67" xr:uid="{00000000-0005-0000-0000-000040000000}"/>
    <cellStyle name="__ [0]_PERSONAL_EWC 43.5MW8oMtresc 3_25_02v2w_esc_1" xfId="68" xr:uid="{00000000-0005-0000-0000-000041000000}"/>
    <cellStyle name="__ [0]_PERSONAL_Wind farm - operation CF" xfId="69" xr:uid="{00000000-0005-0000-0000-000042000000}"/>
    <cellStyle name="__ [0]_Sheet2" xfId="70" xr:uid="{00000000-0005-0000-0000-000043000000}"/>
    <cellStyle name="____.____" xfId="71" xr:uid="{00000000-0005-0000-0000-000044000000}"/>
    <cellStyle name="_____" xfId="72" xr:uid="{00000000-0005-0000-0000-000045000000}"/>
    <cellStyle name="______" xfId="73" xr:uid="{00000000-0005-0000-0000-000046000000}"/>
    <cellStyle name="_______" xfId="74" xr:uid="{00000000-0005-0000-0000-000047000000}"/>
    <cellStyle name="________" xfId="75" xr:uid="{00000000-0005-0000-0000-000048000000}"/>
    <cellStyle name="__________" xfId="76" xr:uid="{00000000-0005-0000-0000-000049000000}"/>
    <cellStyle name="____________" xfId="77" xr:uid="{00000000-0005-0000-0000-00004A000000}"/>
    <cellStyle name="_____________EWC 43.5MW8oMtresc 3_25_021" xfId="78" xr:uid="{00000000-0005-0000-0000-00004B000000}"/>
    <cellStyle name="_____________EWC 43.5MW8oMtresc 3_25_021_1" xfId="79" xr:uid="{00000000-0005-0000-0000-00004C000000}"/>
    <cellStyle name="_____________EWC 43.5MW8oMtresc 3_25_02v2" xfId="80" xr:uid="{00000000-0005-0000-0000-00004D000000}"/>
    <cellStyle name="_____________EWC 43.5MW8oMtresc 3_25_02v2_1" xfId="81" xr:uid="{00000000-0005-0000-0000-00004E000000}"/>
    <cellStyle name="_____________EWC 43.5MW8oMtresc 3_25_02v2w_esc" xfId="82" xr:uid="{00000000-0005-0000-0000-00004F000000}"/>
    <cellStyle name="_____________EWC 43.5MW8oMtresc 3_25_02v2w_esc_1" xfId="83" xr:uid="{00000000-0005-0000-0000-000050000000}"/>
    <cellStyle name="_____________Wind farm - operation CF" xfId="84" xr:uid="{00000000-0005-0000-0000-000051000000}"/>
    <cellStyle name="_____________Wind farm - operation CF_1" xfId="85" xr:uid="{00000000-0005-0000-0000-000052000000}"/>
    <cellStyle name="___________EWC 43.5MW8oMtresc 3_25_021" xfId="86" xr:uid="{00000000-0005-0000-0000-000053000000}"/>
    <cellStyle name="___________EWC 43.5MW8oMtresc 3_25_02v2" xfId="87" xr:uid="{00000000-0005-0000-0000-000054000000}"/>
    <cellStyle name="___________EWC 43.5MW8oMtresc 3_25_02v2w_esc" xfId="88" xr:uid="{00000000-0005-0000-0000-000055000000}"/>
    <cellStyle name="___________Wind farm - operation CF" xfId="89" xr:uid="{00000000-0005-0000-0000-000056000000}"/>
    <cellStyle name="_________1" xfId="90" xr:uid="{00000000-0005-0000-0000-000057000000}"/>
    <cellStyle name="_________2" xfId="91" xr:uid="{00000000-0005-0000-0000-000058000000}"/>
    <cellStyle name="_________EWC 43.5MW8oMtresc 3_25_021" xfId="92" xr:uid="{00000000-0005-0000-0000-000059000000}"/>
    <cellStyle name="_________EWC 43.5MW8oMtresc 3_25_021_1" xfId="93" xr:uid="{00000000-0005-0000-0000-00005A000000}"/>
    <cellStyle name="_________EWC 43.5MW8oMtresc 3_25_02v2" xfId="94" xr:uid="{00000000-0005-0000-0000-00005B000000}"/>
    <cellStyle name="_________EWC 43.5MW8oMtresc 3_25_02v2_1" xfId="95" xr:uid="{00000000-0005-0000-0000-00005C000000}"/>
    <cellStyle name="_________EWC 43.5MW8oMtresc 3_25_02v2w_esc" xfId="96" xr:uid="{00000000-0005-0000-0000-00005D000000}"/>
    <cellStyle name="_________EWC 43.5MW8oMtresc 3_25_02v2w_esc_1" xfId="97" xr:uid="{00000000-0005-0000-0000-00005E000000}"/>
    <cellStyle name="_________Wind farm - operation CF" xfId="98" xr:uid="{00000000-0005-0000-0000-00005F000000}"/>
    <cellStyle name="_________Wind farm - operation CF_1" xfId="99" xr:uid="{00000000-0005-0000-0000-000060000000}"/>
    <cellStyle name="________1" xfId="100" xr:uid="{00000000-0005-0000-0000-000061000000}"/>
    <cellStyle name="_______EWC 43.5MW8oMtresc 3_25_021" xfId="101" xr:uid="{00000000-0005-0000-0000-000062000000}"/>
    <cellStyle name="_______EWC 43.5MW8oMtresc 3_25_021_1" xfId="102" xr:uid="{00000000-0005-0000-0000-000063000000}"/>
    <cellStyle name="_______EWC 43.5MW8oMtresc 3_25_02v2" xfId="103" xr:uid="{00000000-0005-0000-0000-000064000000}"/>
    <cellStyle name="_______EWC 43.5MW8oMtresc 3_25_02v2_1" xfId="104" xr:uid="{00000000-0005-0000-0000-000065000000}"/>
    <cellStyle name="_______EWC 43.5MW8oMtresc 3_25_02v2_2" xfId="105" xr:uid="{00000000-0005-0000-0000-000066000000}"/>
    <cellStyle name="_______EWC 43.5MW8oMtresc 3_25_02v2w_esc" xfId="106" xr:uid="{00000000-0005-0000-0000-000067000000}"/>
    <cellStyle name="_______EWC 43.5MW8oMtresc 3_25_02v2w_esc_1" xfId="107" xr:uid="{00000000-0005-0000-0000-000068000000}"/>
    <cellStyle name="_______EWC 43.5MW8oMtresc 3_25_02v2w_esc_2" xfId="108" xr:uid="{00000000-0005-0000-0000-000069000000}"/>
    <cellStyle name="_______Wind farm - operation CF" xfId="109" xr:uid="{00000000-0005-0000-0000-00006A000000}"/>
    <cellStyle name="_______Wind farm - operation CF_1" xfId="110" xr:uid="{00000000-0005-0000-0000-00006B000000}"/>
    <cellStyle name="______1" xfId="111" xr:uid="{00000000-0005-0000-0000-00006C000000}"/>
    <cellStyle name="______EWC 43.5MW8oMtresc 3_25_021" xfId="112" xr:uid="{00000000-0005-0000-0000-00006D000000}"/>
    <cellStyle name="______EWC 43.5MW8oMtresc 3_25_021_1" xfId="113" xr:uid="{00000000-0005-0000-0000-00006E000000}"/>
    <cellStyle name="______EWC 43.5MW8oMtresc 3_25_021_2" xfId="114" xr:uid="{00000000-0005-0000-0000-00006F000000}"/>
    <cellStyle name="______EWC 43.5MW8oMtresc 3_25_02v2" xfId="115" xr:uid="{00000000-0005-0000-0000-000070000000}"/>
    <cellStyle name="______EWC 43.5MW8oMtresc 3_25_02v2_1" xfId="116" xr:uid="{00000000-0005-0000-0000-000071000000}"/>
    <cellStyle name="______EWC 43.5MW8oMtresc 3_25_02v2w_esc" xfId="117" xr:uid="{00000000-0005-0000-0000-000072000000}"/>
    <cellStyle name="______EWC 43.5MW8oMtresc 3_25_02v2w_esc_1" xfId="118" xr:uid="{00000000-0005-0000-0000-000073000000}"/>
    <cellStyle name="______EWC 43.5MW8oMtresc 3_25_02v2w_esc_2" xfId="119" xr:uid="{00000000-0005-0000-0000-000074000000}"/>
    <cellStyle name="______EWC 43.5MW8oMtresc 3_25_02v2w_esc_3" xfId="120" xr:uid="{00000000-0005-0000-0000-000075000000}"/>
    <cellStyle name="______Wind farm - operation CF" xfId="121" xr:uid="{00000000-0005-0000-0000-000076000000}"/>
    <cellStyle name="______Wind farm - operation CF_1" xfId="122" xr:uid="{00000000-0005-0000-0000-000077000000}"/>
    <cellStyle name="______Wind farm - operation CF_2" xfId="123" xr:uid="{00000000-0005-0000-0000-000078000000}"/>
    <cellStyle name="___94___" xfId="124" xr:uid="{00000000-0005-0000-0000-000079000000}"/>
    <cellStyle name="___94____EWC 43.5MW8oMtresc 3_25_021" xfId="125" xr:uid="{00000000-0005-0000-0000-00007A000000}"/>
    <cellStyle name="___94____EWC 43.5MW8oMtresc 3_25_021_1" xfId="126" xr:uid="{00000000-0005-0000-0000-00007B000000}"/>
    <cellStyle name="___94____EWC 43.5MW8oMtresc 3_25_02v2" xfId="127" xr:uid="{00000000-0005-0000-0000-00007C000000}"/>
    <cellStyle name="___94____EWC 43.5MW8oMtresc 3_25_02v2w_esc" xfId="128" xr:uid="{00000000-0005-0000-0000-00007D000000}"/>
    <cellStyle name="___94____Wind farm - operation CF" xfId="129" xr:uid="{00000000-0005-0000-0000-00007E000000}"/>
    <cellStyle name="___97___" xfId="130" xr:uid="{00000000-0005-0000-0000-00007F000000}"/>
    <cellStyle name="___970120" xfId="131" xr:uid="{00000000-0005-0000-0000-000080000000}"/>
    <cellStyle name="___BEBU_GI" xfId="132" xr:uid="{00000000-0005-0000-0000-000081000000}"/>
    <cellStyle name="___dimon" xfId="133" xr:uid="{00000000-0005-0000-0000-000082000000}"/>
    <cellStyle name="___dimon_EWC 43.5MW8oMtresc 3_25_021" xfId="134" xr:uid="{00000000-0005-0000-0000-000083000000}"/>
    <cellStyle name="___dimon_EWC 43.5MW8oMtresc 3_25_02v2" xfId="135" xr:uid="{00000000-0005-0000-0000-000084000000}"/>
    <cellStyle name="___dimon_EWC 43.5MW8oMtresc 3_25_02v2w_esc" xfId="136" xr:uid="{00000000-0005-0000-0000-000085000000}"/>
    <cellStyle name="___dimon_Wind farm - operation CF" xfId="137" xr:uid="{00000000-0005-0000-0000-000086000000}"/>
    <cellStyle name="___form" xfId="138" xr:uid="{00000000-0005-0000-0000-000087000000}"/>
    <cellStyle name="___form_EWC 43.5MW8oMtresc 3_25_021" xfId="139" xr:uid="{00000000-0005-0000-0000-000088000000}"/>
    <cellStyle name="___form_EWC 43.5MW8oMtresc 3_25_021_1" xfId="140" xr:uid="{00000000-0005-0000-0000-000089000000}"/>
    <cellStyle name="___form_EWC 43.5MW8oMtresc 3_25_02v2" xfId="141" xr:uid="{00000000-0005-0000-0000-00008A000000}"/>
    <cellStyle name="___form_EWC 43.5MW8oMtresc 3_25_02v2_1" xfId="142" xr:uid="{00000000-0005-0000-0000-00008B000000}"/>
    <cellStyle name="___form_EWC 43.5MW8oMtresc 3_25_02v2w_esc" xfId="143" xr:uid="{00000000-0005-0000-0000-00008C000000}"/>
    <cellStyle name="___form_Wind farm - operation CF" xfId="144" xr:uid="{00000000-0005-0000-0000-00008D000000}"/>
    <cellStyle name="___form_Wind farm - operation CF_1" xfId="145" xr:uid="{00000000-0005-0000-0000-00008E000000}"/>
    <cellStyle name="___ga_PB" xfId="146" xr:uid="{00000000-0005-0000-0000-00008F000000}"/>
    <cellStyle name="___laroux" xfId="147" xr:uid="{00000000-0005-0000-0000-000090000000}"/>
    <cellStyle name="___laroux_1" xfId="148" xr:uid="{00000000-0005-0000-0000-000091000000}"/>
    <cellStyle name="___laroux_1_EWC 43.5MW8oMtresc 3_25_021" xfId="149" xr:uid="{00000000-0005-0000-0000-000092000000}"/>
    <cellStyle name="___laroux_1_EWC 43.5MW8oMtresc 3_25_021_1" xfId="150" xr:uid="{00000000-0005-0000-0000-000093000000}"/>
    <cellStyle name="___laroux_1_EWC 43.5MW8oMtresc 3_25_021_2" xfId="151" xr:uid="{00000000-0005-0000-0000-000094000000}"/>
    <cellStyle name="___laroux_1_EWC 43.5MW8oMtresc 3_25_02v2" xfId="152" xr:uid="{00000000-0005-0000-0000-000095000000}"/>
    <cellStyle name="___laroux_1_EWC 43.5MW8oMtresc 3_25_02v2_1" xfId="153" xr:uid="{00000000-0005-0000-0000-000096000000}"/>
    <cellStyle name="___laroux_1_EWC 43.5MW8oMtresc 3_25_02v2w_esc" xfId="154" xr:uid="{00000000-0005-0000-0000-000097000000}"/>
    <cellStyle name="___laroux_1_EWC 43.5MW8oMtresc 3_25_02v2w_esc_1" xfId="155" xr:uid="{00000000-0005-0000-0000-000098000000}"/>
    <cellStyle name="___laroux_1_EWC 43.5MW8oMtresc 3_25_02v2w_esc_2" xfId="156" xr:uid="{00000000-0005-0000-0000-000099000000}"/>
    <cellStyle name="___laroux_1_Wind farm - operation CF" xfId="157" xr:uid="{00000000-0005-0000-0000-00009A000000}"/>
    <cellStyle name="___laroux_1_Wind farm - operation CF_1" xfId="158" xr:uid="{00000000-0005-0000-0000-00009B000000}"/>
    <cellStyle name="___laroux_2" xfId="159" xr:uid="{00000000-0005-0000-0000-00009C000000}"/>
    <cellStyle name="___laroux_2_EWC 43.5MW8oMtresc 3_25_021" xfId="160" xr:uid="{00000000-0005-0000-0000-00009D000000}"/>
    <cellStyle name="___laroux_2_EWC 43.5MW8oMtresc 3_25_021_1" xfId="161" xr:uid="{00000000-0005-0000-0000-00009E000000}"/>
    <cellStyle name="___laroux_2_EWC 43.5MW8oMtresc 3_25_02v2" xfId="162" xr:uid="{00000000-0005-0000-0000-00009F000000}"/>
    <cellStyle name="___laroux_2_EWC 43.5MW8oMtresc 3_25_02v2w_esc" xfId="163" xr:uid="{00000000-0005-0000-0000-0000A0000000}"/>
    <cellStyle name="___laroux_2_EWC 43.5MW8oMtresc 3_25_02v2w_esc_1" xfId="164" xr:uid="{00000000-0005-0000-0000-0000A1000000}"/>
    <cellStyle name="___laroux_2_Wind farm - operation CF" xfId="165" xr:uid="{00000000-0005-0000-0000-0000A2000000}"/>
    <cellStyle name="___laroux_3" xfId="166" xr:uid="{00000000-0005-0000-0000-0000A3000000}"/>
    <cellStyle name="___laroux_4" xfId="167" xr:uid="{00000000-0005-0000-0000-0000A4000000}"/>
    <cellStyle name="___laroux_5" xfId="168" xr:uid="{00000000-0005-0000-0000-0000A5000000}"/>
    <cellStyle name="___laroux_6" xfId="169" xr:uid="{00000000-0005-0000-0000-0000A6000000}"/>
    <cellStyle name="___laroux_7" xfId="170" xr:uid="{00000000-0005-0000-0000-0000A7000000}"/>
    <cellStyle name="___laroux_8" xfId="171" xr:uid="{00000000-0005-0000-0000-0000A8000000}"/>
    <cellStyle name="___laroux_EWC 43.5MW8oMtresc 3_25_021" xfId="172" xr:uid="{00000000-0005-0000-0000-0000A9000000}"/>
    <cellStyle name="___laroux_EWC 43.5MW8oMtresc 3_25_021_1" xfId="173" xr:uid="{00000000-0005-0000-0000-0000AA000000}"/>
    <cellStyle name="___laroux_EWC 43.5MW8oMtresc 3_25_02v2" xfId="174" xr:uid="{00000000-0005-0000-0000-0000AB000000}"/>
    <cellStyle name="___laroux_EWC 43.5MW8oMtresc 3_25_02v2_1" xfId="175" xr:uid="{00000000-0005-0000-0000-0000AC000000}"/>
    <cellStyle name="___laroux_EWC 43.5MW8oMtresc 3_25_02v2_2" xfId="176" xr:uid="{00000000-0005-0000-0000-0000AD000000}"/>
    <cellStyle name="___laroux_EWC 43.5MW8oMtresc 3_25_02v2w_esc" xfId="177" xr:uid="{00000000-0005-0000-0000-0000AE000000}"/>
    <cellStyle name="___laroux_EWC 43.5MW8oMtresc 3_25_02v2w_esc_1" xfId="178" xr:uid="{00000000-0005-0000-0000-0000AF000000}"/>
    <cellStyle name="___laroux_Wind farm - operation CF" xfId="179" xr:uid="{00000000-0005-0000-0000-0000B0000000}"/>
    <cellStyle name="___laroux_Wind farm - operation CF_1" xfId="180" xr:uid="{00000000-0005-0000-0000-0000B1000000}"/>
    <cellStyle name="___PERSONAL" xfId="181" xr:uid="{00000000-0005-0000-0000-0000B2000000}"/>
    <cellStyle name="___PERSONAL_1" xfId="182" xr:uid="{00000000-0005-0000-0000-0000B3000000}"/>
    <cellStyle name="___PERSONAL_1_EWC 43.5MW8oMtresc 3_25_021" xfId="183" xr:uid="{00000000-0005-0000-0000-0000B4000000}"/>
    <cellStyle name="___PERSONAL_1_EWC 43.5MW8oMtresc 3_25_021_1" xfId="184" xr:uid="{00000000-0005-0000-0000-0000B5000000}"/>
    <cellStyle name="___PERSONAL_1_EWC 43.5MW8oMtresc 3_25_02v2" xfId="185" xr:uid="{00000000-0005-0000-0000-0000B6000000}"/>
    <cellStyle name="___PERSONAL_1_EWC 43.5MW8oMtresc 3_25_02v2_1" xfId="186" xr:uid="{00000000-0005-0000-0000-0000B7000000}"/>
    <cellStyle name="___PERSONAL_1_EWC 43.5MW8oMtresc 3_25_02v2_2" xfId="187" xr:uid="{00000000-0005-0000-0000-0000B8000000}"/>
    <cellStyle name="___PERSONAL_1_EWC 43.5MW8oMtresc 3_25_02v2w_esc" xfId="188" xr:uid="{00000000-0005-0000-0000-0000B9000000}"/>
    <cellStyle name="___PERSONAL_1_EWC 43.5MW8oMtresc 3_25_02v2w_esc_1" xfId="189" xr:uid="{00000000-0005-0000-0000-0000BA000000}"/>
    <cellStyle name="___PERSONAL_1_Wind farm - operation CF" xfId="190" xr:uid="{00000000-0005-0000-0000-0000BB000000}"/>
    <cellStyle name="___PERSONAL_1_Wind farm - operation CF_1" xfId="191" xr:uid="{00000000-0005-0000-0000-0000BC000000}"/>
    <cellStyle name="___PERSONAL_2" xfId="192" xr:uid="{00000000-0005-0000-0000-0000BD000000}"/>
    <cellStyle name="___PERSONAL_2_EWC 43.5MW8oMtresc 3_25_021" xfId="193" xr:uid="{00000000-0005-0000-0000-0000BE000000}"/>
    <cellStyle name="___PERSONAL_2_EWC 43.5MW8oMtresc 3_25_021_1" xfId="194" xr:uid="{00000000-0005-0000-0000-0000BF000000}"/>
    <cellStyle name="___PERSONAL_2_EWC 43.5MW8oMtresc 3_25_02v2" xfId="195" xr:uid="{00000000-0005-0000-0000-0000C0000000}"/>
    <cellStyle name="___PERSONAL_2_EWC 43.5MW8oMtresc 3_25_02v2w_esc" xfId="196" xr:uid="{00000000-0005-0000-0000-0000C1000000}"/>
    <cellStyle name="___PERSONAL_2_EWC 43.5MW8oMtresc 3_25_02v2w_esc_1" xfId="197" xr:uid="{00000000-0005-0000-0000-0000C2000000}"/>
    <cellStyle name="___PERSONAL_2_Wind farm - operation CF" xfId="198" xr:uid="{00000000-0005-0000-0000-0000C3000000}"/>
    <cellStyle name="___PERSONAL_2_Wind farm - operation CF_1" xfId="199" xr:uid="{00000000-0005-0000-0000-0000C4000000}"/>
    <cellStyle name="___PERSONAL_3" xfId="200" xr:uid="{00000000-0005-0000-0000-0000C5000000}"/>
    <cellStyle name="___PERSONAL_3_EWC 43.5MW8oMtresc 3_25_021" xfId="201" xr:uid="{00000000-0005-0000-0000-0000C6000000}"/>
    <cellStyle name="___PERSONAL_3_EWC 43.5MW8oMtresc 3_25_02v2" xfId="202" xr:uid="{00000000-0005-0000-0000-0000C7000000}"/>
    <cellStyle name="___PERSONAL_3_EWC 43.5MW8oMtresc 3_25_02v2w_esc" xfId="203" xr:uid="{00000000-0005-0000-0000-0000C8000000}"/>
    <cellStyle name="___PERSONAL_3_EWC 43.5MW8oMtresc 3_25_02v2w_esc_1" xfId="204" xr:uid="{00000000-0005-0000-0000-0000C9000000}"/>
    <cellStyle name="___PERSONAL_3_Wind farm - operation CF" xfId="205" xr:uid="{00000000-0005-0000-0000-0000CA000000}"/>
    <cellStyle name="___PERSONAL_4" xfId="206" xr:uid="{00000000-0005-0000-0000-0000CB000000}"/>
    <cellStyle name="___PERSONAL_EWC 43.5MW8oMtresc 3_25_021" xfId="207" xr:uid="{00000000-0005-0000-0000-0000CC000000}"/>
    <cellStyle name="___PERSONAL_EWC 43.5MW8oMtresc 3_25_02v2" xfId="208" xr:uid="{00000000-0005-0000-0000-0000CD000000}"/>
    <cellStyle name="___PERSONAL_EWC 43.5MW8oMtresc 3_25_02v2_1" xfId="209" xr:uid="{00000000-0005-0000-0000-0000CE000000}"/>
    <cellStyle name="___PERSONAL_EWC 43.5MW8oMtresc 3_25_02v2w_esc" xfId="210" xr:uid="{00000000-0005-0000-0000-0000CF000000}"/>
    <cellStyle name="___PERSONAL_EWC 43.5MW8oMtresc 3_25_02v2w_esc_1" xfId="211" xr:uid="{00000000-0005-0000-0000-0000D0000000}"/>
    <cellStyle name="___PERSONAL_Wind farm - operation CF" xfId="212" xr:uid="{00000000-0005-0000-0000-0000D1000000}"/>
    <cellStyle name="___PERSONAL_Wind farm - operation CF_1" xfId="213" xr:uid="{00000000-0005-0000-0000-0000D2000000}"/>
    <cellStyle name="___Query11" xfId="214" xr:uid="{00000000-0005-0000-0000-0000D3000000}"/>
    <cellStyle name="___Sheet1" xfId="215" xr:uid="{00000000-0005-0000-0000-0000D4000000}"/>
    <cellStyle name="___Sheet1 (2)" xfId="216" xr:uid="{00000000-0005-0000-0000-0000D5000000}"/>
    <cellStyle name="___Sheet2" xfId="217" xr:uid="{00000000-0005-0000-0000-0000D6000000}"/>
    <cellStyle name="___Sheet2_EWC 43.5MW8oMtresc 3_25_021" xfId="218" xr:uid="{00000000-0005-0000-0000-0000D7000000}"/>
    <cellStyle name="___Sheet2_EWC 43.5MW8oMtresc 3_25_021_1" xfId="219" xr:uid="{00000000-0005-0000-0000-0000D8000000}"/>
    <cellStyle name="___Sheet2_EWC 43.5MW8oMtresc 3_25_02v2" xfId="220" xr:uid="{00000000-0005-0000-0000-0000D9000000}"/>
    <cellStyle name="___Sheet2_EWC 43.5MW8oMtresc 3_25_02v2_1" xfId="221" xr:uid="{00000000-0005-0000-0000-0000DA000000}"/>
    <cellStyle name="___Sheet2_EWC 43.5MW8oMtresc 3_25_02v2w_esc" xfId="222" xr:uid="{00000000-0005-0000-0000-0000DB000000}"/>
    <cellStyle name="___Sheet2_Wind farm - operation CF" xfId="223" xr:uid="{00000000-0005-0000-0000-0000DC000000}"/>
    <cellStyle name="_2006 Projections (Aug.30.2006)" xfId="224" xr:uid="{00000000-0005-0000-0000-0000DD000000}"/>
    <cellStyle name="_2006 Projections (Oct.9.2006)" xfId="225" xr:uid="{00000000-0005-0000-0000-0000DE000000}"/>
    <cellStyle name="_2007 Projections (August 19,2007) final" xfId="226" xr:uid="{00000000-0005-0000-0000-0000DF000000}"/>
    <cellStyle name="_2008 Projections (10 July 2008)" xfId="227" xr:uid="{00000000-0005-0000-0000-0000E0000000}"/>
    <cellStyle name="_2008 Projections (29 May 2008) No ADB, pay down of debt at closing" xfId="228" xr:uid="{00000000-0005-0000-0000-0000E1000000}"/>
    <cellStyle name="_5-yr Pre-tax Inc011702" xfId="229" xr:uid="{00000000-0005-0000-0000-0000E2000000}"/>
    <cellStyle name="_Approval_Dec05_SeaWest" xfId="230" xr:uid="{00000000-0005-0000-0000-0000E3000000}"/>
    <cellStyle name="_Approval_Dec05_SeaWest_Rev" xfId="231" xr:uid="{00000000-0005-0000-0000-0000E4000000}"/>
    <cellStyle name="_BGI" xfId="232" xr:uid="{00000000-0005-0000-0000-0000E5000000}"/>
    <cellStyle name="_CASH" xfId="233" xr:uid="{00000000-0005-0000-0000-0000E6000000}"/>
    <cellStyle name="_Cili_2003 Budget Chigen" xfId="234" xr:uid="{00000000-0005-0000-0000-0000E7000000}"/>
    <cellStyle name="_Comma" xfId="235" xr:uid="{00000000-0005-0000-0000-0000E8000000}"/>
    <cellStyle name="_Currency" xfId="236" xr:uid="{00000000-0005-0000-0000-0000E9000000}"/>
    <cellStyle name="_Currency_Senior Notes April 3" xfId="237" xr:uid="{00000000-0005-0000-0000-0000EA000000}"/>
    <cellStyle name="_CurrencySpace" xfId="238" xr:uid="{00000000-0005-0000-0000-0000EB000000}"/>
    <cellStyle name="_Data" xfId="239" xr:uid="{00000000-0005-0000-0000-0000EC000000}"/>
    <cellStyle name="_Eki Conv Jul 07" xfId="240" xr:uid="{00000000-0005-0000-0000-0000ED000000}"/>
    <cellStyle name="_Eki_Budget_2006_2007 16 11 05" xfId="241" xr:uid="{00000000-0005-0000-0000-0000EE000000}"/>
    <cellStyle name="_EPS Oct01Bud" xfId="242" xr:uid="{00000000-0005-0000-0000-0000EF000000}"/>
    <cellStyle name="_FC Template" xfId="243" xr:uid="{00000000-0005-0000-0000-0000F0000000}"/>
    <cellStyle name="_ForecastToday v4" xfId="244" xr:uid="{00000000-0005-0000-0000-0000F1000000}"/>
    <cellStyle name="_Granbury-F-Machine" xfId="245" xr:uid="{00000000-0005-0000-0000-0000F2000000}"/>
    <cellStyle name="_Granite" xfId="246" xr:uid="{00000000-0005-0000-0000-0000F3000000}"/>
    <cellStyle name="_Ironwood" xfId="247" xr:uid="{00000000-0005-0000-0000-0000F4000000}"/>
    <cellStyle name="_Ironwood_LB36a" xfId="248" xr:uid="{00000000-0005-0000-0000-0000F5000000}"/>
    <cellStyle name="_Multiple" xfId="249" xr:uid="{00000000-0005-0000-0000-0000F6000000}"/>
    <cellStyle name="_MultipleSpace" xfId="250" xr:uid="{00000000-0005-0000-0000-0000F7000000}"/>
    <cellStyle name="_NA_IS" xfId="251" xr:uid="{00000000-0005-0000-0000-0000F8000000}"/>
    <cellStyle name="_O. Taxes -02 Yassy" xfId="252" xr:uid="{00000000-0005-0000-0000-0000F9000000}"/>
    <cellStyle name="_O. Taxes -02 Yassy_®взҐв ”…‚ђЂ‹њ 2007" xfId="253" xr:uid="{00000000-0005-0000-0000-0000FA000000}"/>
    <cellStyle name="_O. Taxes -02 Yassy_®взҐв ЊЂђ’ 2007" xfId="254" xr:uid="{00000000-0005-0000-0000-0000FB000000}"/>
    <cellStyle name="_O. Taxes -02 Yassy_®взсв ЂЏђ…‹њ 2007" xfId="255" xr:uid="{00000000-0005-0000-0000-0000FC000000}"/>
    <cellStyle name="_O. Taxes -02 Yassy_2006 Листы по зарплате" xfId="256" xr:uid="{00000000-0005-0000-0000-0000FD000000}"/>
    <cellStyle name="_O. Taxes -02 Yassy_CHECK" xfId="257" xr:uid="{00000000-0005-0000-0000-0000FE000000}"/>
    <cellStyle name="_O. Taxes -02 Yassy_Report_2006_годовая_филиалы" xfId="258" xr:uid="{00000000-0005-0000-0000-0000FF000000}"/>
    <cellStyle name="_O. Taxes -02 Yassy_X1 KCC_12.07 VP Retained earnings 14-1" xfId="259" xr:uid="{00000000-0005-0000-0000-000000010000}"/>
    <cellStyle name="_O. Taxes -02 Yassy_акку  формы по зарплате аудит 2006" xfId="260" xr:uid="{00000000-0005-0000-0000-000001010000}"/>
    <cellStyle name="_O. Taxes -02 Yassy_Астана Март 2007" xfId="261" xr:uid="{00000000-0005-0000-0000-000002010000}"/>
    <cellStyle name="_O. Taxes -02 Yassy_Астана Январь 2007" xfId="262" xr:uid="{00000000-0005-0000-0000-000003010000}"/>
    <cellStyle name="_O. Taxes -02 Yassy_Аудит за янв свод 2007" xfId="263" xr:uid="{00000000-0005-0000-0000-000004010000}"/>
    <cellStyle name="_O. Taxes -02 Yassy_аудит приложения за дек ф 9 " xfId="264" xr:uid="{00000000-0005-0000-0000-000005010000}"/>
    <cellStyle name="_O. Taxes -02 Yassy_Аудит свод ВЦМ 0207" xfId="265" xr:uid="{00000000-0005-0000-0000-000006010000}"/>
    <cellStyle name="_O. Taxes -02 Yassy_Аудит свод ВЦМ 2007 ИСПРАВЛЕНИЯ" xfId="266" xr:uid="{00000000-0005-0000-0000-000007010000}"/>
    <cellStyle name="_O. Taxes -02 Yassy_БЦМ по зарплате аудит 2007" xfId="267" xr:uid="{00000000-0005-0000-0000-000008010000}"/>
    <cellStyle name="_O. Taxes -02 Yassy_В корпорацию форма 9" xfId="268" xr:uid="{00000000-0005-0000-0000-000009010000}"/>
    <cellStyle name="_O. Taxes -02 Yassy_ВЦМ формы по зарплате аудит 2006" xfId="269" xr:uid="{00000000-0005-0000-0000-00000A010000}"/>
    <cellStyle name="_O. Taxes -02 Yassy_Годовые формы МСФО 2007год" xfId="270" xr:uid="{00000000-0005-0000-0000-00000B010000}"/>
    <cellStyle name="_O. Taxes -02 Yassy_Годовые формы МСФО 2007год (3)" xfId="271" xr:uid="{00000000-0005-0000-0000-00000C010000}"/>
    <cellStyle name="_O. Taxes -02 Yassy_Годовые формы МСФО 2007годк" xfId="272" xr:uid="{00000000-0005-0000-0000-00000D010000}"/>
    <cellStyle name="_O. Taxes -02 Yassy_жанка 18,01 вх формы по зарплате ауд 2006" xfId="273" xr:uid="{00000000-0005-0000-0000-00000E010000}"/>
    <cellStyle name="_O. Taxes -02 Yassy_жгок аудит.приложения за дек ф.9." xfId="274" xr:uid="{00000000-0005-0000-0000-00000F010000}"/>
    <cellStyle name="_O. Taxes -02 Yassy_Заработная плата" xfId="275" xr:uid="{00000000-0005-0000-0000-000010010000}"/>
    <cellStyle name="_O. Taxes -02 Yassy_Зарплата ВЦМ.2007" xfId="276" xr:uid="{00000000-0005-0000-0000-000011010000}"/>
    <cellStyle name="_O. Taxes -02 Yassy_Зарплата за февраль ф  9-2а" xfId="277" xr:uid="{00000000-0005-0000-0000-000012010000}"/>
    <cellStyle name="_O. Taxes -02 Yassy_Зарплата за февраль ф 9-2б" xfId="278" xr:uid="{00000000-0005-0000-0000-000013010000}"/>
    <cellStyle name="_O. Taxes -02 Yassy_Зарплата за февраль ф 9-2в" xfId="279" xr:uid="{00000000-0005-0000-0000-000014010000}"/>
    <cellStyle name="_O. Taxes -02 Yassy_Зарплата за февраль ф 9-2г " xfId="280" xr:uid="{00000000-0005-0000-0000-000015010000}"/>
    <cellStyle name="_O. Taxes -02 Yassy_Зарплата свод ВЦМ.2007" xfId="281" xr:uid="{00000000-0005-0000-0000-000016010000}"/>
    <cellStyle name="_O. Taxes -02 Yassy_зарплата ф.9-2а" xfId="282" xr:uid="{00000000-0005-0000-0000-000017010000}"/>
    <cellStyle name="_O. Taxes -02 Yassy_Зарплата ф.9-2б" xfId="283" xr:uid="{00000000-0005-0000-0000-000018010000}"/>
    <cellStyle name="_O. Taxes -02 Yassy_Зарплата ф.9-2в" xfId="284" xr:uid="{00000000-0005-0000-0000-000019010000}"/>
    <cellStyle name="_O. Taxes -02 Yassy_Зарплата ф9-2г" xfId="285" xr:uid="{00000000-0005-0000-0000-00001A010000}"/>
    <cellStyle name="_O. Taxes -02 Yassy_КЛМЗ формы по зарпл аудит 2007 расч нов" xfId="286" xr:uid="{00000000-0005-0000-0000-00001B010000}"/>
    <cellStyle name="_O. Taxes -02 Yassy_Копия МСФО 2007 МАРТ07" xfId="287" xr:uid="{00000000-0005-0000-0000-00001C010000}"/>
    <cellStyle name="_O. Taxes -02 Yassy_Копия формы по зарплате аудит 2006 (2)" xfId="288" xr:uid="{00000000-0005-0000-0000-00001D010000}"/>
    <cellStyle name="_O. Taxes -02 Yassy_Копия формы по зарплате аудит 2007" xfId="289" xr:uid="{00000000-0005-0000-0000-00001E010000}"/>
    <cellStyle name="_O. Taxes -02 Yassy_кцм Формы МСФО по зп аудит 2006 новый" xfId="290" xr:uid="{00000000-0005-0000-0000-00001F010000}"/>
    <cellStyle name="_O. Taxes -02 Yassy_Лесной МСФО февраль 2007" xfId="291" xr:uid="{00000000-0005-0000-0000-000020010000}"/>
    <cellStyle name="_O. Taxes -02 Yassy_МСФО 2007 апрель Цинковый завод" xfId="292" xr:uid="{00000000-0005-0000-0000-000021010000}"/>
    <cellStyle name="_O. Taxes -02 Yassy_МСФО апрель 2007" xfId="293" xr:uid="{00000000-0005-0000-0000-000022010000}"/>
    <cellStyle name="_O. Taxes -02 Yassy_МСФО за год БЦМ оконч. " xfId="294" xr:uid="{00000000-0005-0000-0000-000023010000}"/>
    <cellStyle name="_O. Taxes -02 Yassy_МСФО заполнен ф 9 (2) (7)" xfId="295" xr:uid="{00000000-0005-0000-0000-000024010000}"/>
    <cellStyle name="_O. Taxes -02 Yassy_МСФО заполнен ф 9 (3)" xfId="296" xr:uid="{00000000-0005-0000-0000-000025010000}"/>
    <cellStyle name="_O. Taxes -02 Yassy_МСФО заполнен ф 9 (4)" xfId="297" xr:uid="{00000000-0005-0000-0000-000026010000}"/>
    <cellStyle name="_O. Taxes -02 Yassy_МСФО март 2007" xfId="298" xr:uid="{00000000-0005-0000-0000-000027010000}"/>
    <cellStyle name="_O. Taxes -02 Yassy_МСФО февраль 2007" xfId="299" xr:uid="{00000000-0005-0000-0000-000028010000}"/>
    <cellStyle name="_O. Taxes -02 Yassy_МСФО формы 9" xfId="300" xr:uid="{00000000-0005-0000-0000-000029010000}"/>
    <cellStyle name="_O. Taxes -02 Yassy_Надя Ким формы по зарплате аудит 2006" xfId="301" xr:uid="{00000000-0005-0000-0000-00002A010000}"/>
    <cellStyle name="_O. Taxes -02 Yassy_Њ‘”Ћ п­ ам 2007" xfId="302" xr:uid="{00000000-0005-0000-0000-00002B010000}"/>
    <cellStyle name="_O. Taxes -02 Yassy_обновление по формам зарплатыТОО" xfId="303" xr:uid="{00000000-0005-0000-0000-00002C010000}"/>
    <cellStyle name="_O. Taxes -02 Yassy_обновление по формам зарплатыТОО u" xfId="304" xr:uid="{00000000-0005-0000-0000-00002D010000}"/>
    <cellStyle name="_O. Taxes -02 Yassy_отчет пансионат Лучезарный 2007" xfId="305" xr:uid="{00000000-0005-0000-0000-00002E010000}"/>
    <cellStyle name="_O. Taxes -02 Yassy_Репорт годовая Астана" xfId="306" xr:uid="{00000000-0005-0000-0000-00002F010000}"/>
    <cellStyle name="_O. Taxes -02 Yassy_Репорт_2006_год _Формы9" xfId="307" xr:uid="{00000000-0005-0000-0000-000030010000}"/>
    <cellStyle name="_O. Taxes -02 Yassy_Репорт_2006_год _Формы9 (4)" xfId="308" xr:uid="{00000000-0005-0000-0000-000031010000}"/>
    <cellStyle name="_O. Taxes -02 Yassy_Репорт_2007_ (7)" xfId="309" xr:uid="{00000000-0005-0000-0000-000032010000}"/>
    <cellStyle name="_O. Taxes -02 Yassy_форма 4-5 ОС к списанию" xfId="310" xr:uid="{00000000-0005-0000-0000-000033010000}"/>
    <cellStyle name="_O. Taxes -02 Yassy_форма 9" xfId="311" xr:uid="{00000000-0005-0000-0000-000034010000}"/>
    <cellStyle name="_O. Taxes -02 Yassy_формы по зар.плате" xfId="312" xr:uid="{00000000-0005-0000-0000-000035010000}"/>
    <cellStyle name="_O. Taxes -02 Yassy_формы по зарпл аудит апрель 2007" xfId="313" xr:uid="{00000000-0005-0000-0000-000036010000}"/>
    <cellStyle name="_O. Taxes -02 Yassy_формы по зарплате аудит 2006" xfId="314" xr:uid="{00000000-0005-0000-0000-000037010000}"/>
    <cellStyle name="_O. Taxes -02 Yassy_формы по зарплате аудит 2006 (14)" xfId="315" xr:uid="{00000000-0005-0000-0000-000038010000}"/>
    <cellStyle name="_O. Taxes -02 Yassy_формы по зарплате аудит 2006 (2)" xfId="316" xr:uid="{00000000-0005-0000-0000-000039010000}"/>
    <cellStyle name="_O. Taxes -02 Yassy_формы по зарплате аудит 2006 (6)" xfId="317" xr:uid="{00000000-0005-0000-0000-00003A010000}"/>
    <cellStyle name="_O. Taxes -02 Yassy_формы по зарплате аудит 2006 (8)" xfId="318" xr:uid="{00000000-0005-0000-0000-00003B010000}"/>
    <cellStyle name="_O. Taxes -02 Yassy_формы по зарплате аудит 2006 ДЕКАБРЬ" xfId="319" xr:uid="{00000000-0005-0000-0000-00003C010000}"/>
    <cellStyle name="_O. Taxes -02 Yassy_формы по зарплате аудит 2007 (10)" xfId="320" xr:uid="{00000000-0005-0000-0000-00003D010000}"/>
    <cellStyle name="_O. Taxes -02 Yassy_формы по зарплате аудит 2007 (12)" xfId="321" xr:uid="{00000000-0005-0000-0000-00003E010000}"/>
    <cellStyle name="_O. Taxes -02 Yassy_формы по зарплате аудит 2007 (2)" xfId="322" xr:uid="{00000000-0005-0000-0000-00003F010000}"/>
    <cellStyle name="_O. Taxes -02 Yassy_формы по зарплате аудит 2007 (3)" xfId="323" xr:uid="{00000000-0005-0000-0000-000040010000}"/>
    <cellStyle name="_O. Taxes -02 Yassy_формы по зарплате аудит 2007 (4)" xfId="324" xr:uid="{00000000-0005-0000-0000-000041010000}"/>
    <cellStyle name="_O. Taxes -02 Yassy_формы по зарплате аудит 2007 (5)" xfId="325" xr:uid="{00000000-0005-0000-0000-000042010000}"/>
    <cellStyle name="_O. Taxes -02 Yassy_Формы9" xfId="326" xr:uid="{00000000-0005-0000-0000-000043010000}"/>
    <cellStyle name="_O. Taxes -02 Yassy_Формы9 (4)" xfId="327" xr:uid="{00000000-0005-0000-0000-000044010000}"/>
    <cellStyle name="_O. Taxes -02 Yassy_Формы9 Апрель 2007" xfId="328" xr:uid="{00000000-0005-0000-0000-000045010000}"/>
    <cellStyle name="_O. Taxes -02 Yassy_Формы9 Март 2007" xfId="329" xr:uid="{00000000-0005-0000-0000-000046010000}"/>
    <cellStyle name="_O. Taxes -02 Yassy_Формы9 Февраль 2007" xfId="330" xr:uid="{00000000-0005-0000-0000-000047010000}"/>
    <cellStyle name="_O. Taxes -02 Yassy_ЦЗ МСФО за февраль 2007 г " xfId="331" xr:uid="{00000000-0005-0000-0000-000048010000}"/>
    <cellStyle name="_Other_data022802" xfId="332" xr:uid="{00000000-0005-0000-0000-000049010000}"/>
    <cellStyle name="_Output" xfId="333" xr:uid="{00000000-0005-0000-0000-00004A010000}"/>
    <cellStyle name="_Percent" xfId="334" xr:uid="{00000000-0005-0000-0000-00004B010000}"/>
    <cellStyle name="_PercentSpace" xfId="335" xr:uid="{00000000-0005-0000-0000-00004C010000}"/>
    <cellStyle name="_Presentation OB 2006-2005" xfId="336" xr:uid="{00000000-0005-0000-0000-00004D010000}"/>
    <cellStyle name="_Salary" xfId="337" xr:uid="{00000000-0005-0000-0000-00004E010000}"/>
    <cellStyle name="_Salary_®взҐв ”…‚ђЂ‹њ 2007" xfId="338" xr:uid="{00000000-0005-0000-0000-00004F010000}"/>
    <cellStyle name="_Salary_®взҐв ЊЂђ’ 2007" xfId="339" xr:uid="{00000000-0005-0000-0000-000050010000}"/>
    <cellStyle name="_Salary_®взсв ЂЏђ…‹њ 2007" xfId="340" xr:uid="{00000000-0005-0000-0000-000051010000}"/>
    <cellStyle name="_Salary_2006 Листы по зарплате" xfId="341" xr:uid="{00000000-0005-0000-0000-000052010000}"/>
    <cellStyle name="_Salary_9.2а april 2007" xfId="342" xr:uid="{00000000-0005-0000-0000-000053010000}"/>
    <cellStyle name="_Salary_9.2б april 2007" xfId="343" xr:uid="{00000000-0005-0000-0000-000054010000}"/>
    <cellStyle name="_Salary_9.2в april 2007" xfId="344" xr:uid="{00000000-0005-0000-0000-000055010000}"/>
    <cellStyle name="_Salary_9.2г april 2007" xfId="345" xr:uid="{00000000-0005-0000-0000-000056010000}"/>
    <cellStyle name="_Salary_CHECK" xfId="346" xr:uid="{00000000-0005-0000-0000-000057010000}"/>
    <cellStyle name="_Salary_Report_2006_годовая_филиалы" xfId="347" xr:uid="{00000000-0005-0000-0000-000058010000}"/>
    <cellStyle name="_Salary_акку  формы по зарплате аудит 2006" xfId="348" xr:uid="{00000000-0005-0000-0000-000059010000}"/>
    <cellStyle name="_Salary_Астана Март 2007" xfId="349" xr:uid="{00000000-0005-0000-0000-00005A010000}"/>
    <cellStyle name="_Salary_Астана Январь 2007" xfId="350" xr:uid="{00000000-0005-0000-0000-00005B010000}"/>
    <cellStyle name="_Salary_Аудит за янв свод 2007" xfId="351" xr:uid="{00000000-0005-0000-0000-00005C010000}"/>
    <cellStyle name="_Salary_аудит приложения за дек ф 9 " xfId="352" xr:uid="{00000000-0005-0000-0000-00005D010000}"/>
    <cellStyle name="_Salary_Аудит свод ВЦМ 0207" xfId="353" xr:uid="{00000000-0005-0000-0000-00005E010000}"/>
    <cellStyle name="_Salary_Аудит свод ВЦМ 2007 ИСПРАВЛЕНИЯ" xfId="354" xr:uid="{00000000-0005-0000-0000-00005F010000}"/>
    <cellStyle name="_Salary_БЦМ по зарплате аудит 2007" xfId="355" xr:uid="{00000000-0005-0000-0000-000060010000}"/>
    <cellStyle name="_Salary_В корпорацию форма 9" xfId="356" xr:uid="{00000000-0005-0000-0000-000061010000}"/>
    <cellStyle name="_Salary_ВЦМ формы по зарплате аудит 2006" xfId="357" xr:uid="{00000000-0005-0000-0000-000062010000}"/>
    <cellStyle name="_Salary_Годовые формы МСФО 2007год" xfId="358" xr:uid="{00000000-0005-0000-0000-000063010000}"/>
    <cellStyle name="_Salary_Годовые формы МСФО 2007год (3)" xfId="359" xr:uid="{00000000-0005-0000-0000-000064010000}"/>
    <cellStyle name="_Salary_Годовые формы МСФО 2007годк" xfId="360" xr:uid="{00000000-0005-0000-0000-000065010000}"/>
    <cellStyle name="_Salary_жанка 18,01 вх формы по зарплате ауд 2006" xfId="361" xr:uid="{00000000-0005-0000-0000-000066010000}"/>
    <cellStyle name="_Salary_жгок аудит.приложения за дек ф.9." xfId="362" xr:uid="{00000000-0005-0000-0000-000067010000}"/>
    <cellStyle name="_Salary_Заработная плата" xfId="363" xr:uid="{00000000-0005-0000-0000-000068010000}"/>
    <cellStyle name="_Salary_Зарплата ВЦМ.2007" xfId="364" xr:uid="{00000000-0005-0000-0000-000069010000}"/>
    <cellStyle name="_Salary_Зарплата за февраль ф  9-2а" xfId="365" xr:uid="{00000000-0005-0000-0000-00006A010000}"/>
    <cellStyle name="_Salary_Зарплата за февраль ф 9-2б" xfId="366" xr:uid="{00000000-0005-0000-0000-00006B010000}"/>
    <cellStyle name="_Salary_Зарплата за февраль ф 9-2в" xfId="367" xr:uid="{00000000-0005-0000-0000-00006C010000}"/>
    <cellStyle name="_Salary_Зарплата за февраль ф 9-2г " xfId="368" xr:uid="{00000000-0005-0000-0000-00006D010000}"/>
    <cellStyle name="_Salary_Зарплата свод ВЦМ.2007" xfId="369" xr:uid="{00000000-0005-0000-0000-00006E010000}"/>
    <cellStyle name="_Salary_зарплата ф.9-2а" xfId="370" xr:uid="{00000000-0005-0000-0000-00006F010000}"/>
    <cellStyle name="_Salary_Зарплата ф.9-2б" xfId="371" xr:uid="{00000000-0005-0000-0000-000070010000}"/>
    <cellStyle name="_Salary_Зарплата ф.9-2в" xfId="372" xr:uid="{00000000-0005-0000-0000-000071010000}"/>
    <cellStyle name="_Salary_Зарплата ф9-2г" xfId="373" xr:uid="{00000000-0005-0000-0000-000072010000}"/>
    <cellStyle name="_Salary_КЛМЗ формы по зарпл аудит 2007 расч нов" xfId="374" xr:uid="{00000000-0005-0000-0000-000073010000}"/>
    <cellStyle name="_Salary_Копия МСФО 2007 МАРТ07" xfId="375" xr:uid="{00000000-0005-0000-0000-000074010000}"/>
    <cellStyle name="_Salary_Копия формы по зарплате аудит 2006 (2)" xfId="376" xr:uid="{00000000-0005-0000-0000-000075010000}"/>
    <cellStyle name="_Salary_Копия формы по зарплате аудит 2007" xfId="377" xr:uid="{00000000-0005-0000-0000-000076010000}"/>
    <cellStyle name="_Salary_кцм Формы МСФО по зп аудит 2006 новый" xfId="378" xr:uid="{00000000-0005-0000-0000-000077010000}"/>
    <cellStyle name="_Salary_Лесной МСФО февраль 2007" xfId="379" xr:uid="{00000000-0005-0000-0000-000078010000}"/>
    <cellStyle name="_Salary_МСФО 2007 апрель Цинковый завод" xfId="380" xr:uid="{00000000-0005-0000-0000-000079010000}"/>
    <cellStyle name="_Salary_МСФО апрель 2007" xfId="381" xr:uid="{00000000-0005-0000-0000-00007A010000}"/>
    <cellStyle name="_Salary_МСФО за год БЦМ оконч. " xfId="382" xr:uid="{00000000-0005-0000-0000-00007B010000}"/>
    <cellStyle name="_Salary_МСФО заполнен ф 9 (2) (7)" xfId="383" xr:uid="{00000000-0005-0000-0000-00007C010000}"/>
    <cellStyle name="_Salary_МСФО заполнен ф 9 (3)" xfId="384" xr:uid="{00000000-0005-0000-0000-00007D010000}"/>
    <cellStyle name="_Salary_МСФО заполнен ф 9 (4)" xfId="385" xr:uid="{00000000-0005-0000-0000-00007E010000}"/>
    <cellStyle name="_Salary_МСФО март 2007" xfId="386" xr:uid="{00000000-0005-0000-0000-00007F010000}"/>
    <cellStyle name="_Salary_МСФО февраль 2007" xfId="387" xr:uid="{00000000-0005-0000-0000-000080010000}"/>
    <cellStyle name="_Salary_МСФО формы 9" xfId="388" xr:uid="{00000000-0005-0000-0000-000081010000}"/>
    <cellStyle name="_Salary_Надя Ким формы по зарплате аудит 2006" xfId="389" xr:uid="{00000000-0005-0000-0000-000082010000}"/>
    <cellStyle name="_Salary_Њ‘”Ћ п­ ам 2007" xfId="390" xr:uid="{00000000-0005-0000-0000-000083010000}"/>
    <cellStyle name="_Salary_обновление по формам зарплатыТОО" xfId="391" xr:uid="{00000000-0005-0000-0000-000084010000}"/>
    <cellStyle name="_Salary_обновление по формам зарплатыТОО u" xfId="392" xr:uid="{00000000-0005-0000-0000-000085010000}"/>
    <cellStyle name="_Salary_отчет пансионат Лучезарный 2007" xfId="393" xr:uid="{00000000-0005-0000-0000-000086010000}"/>
    <cellStyle name="_Salary_Репорт годовая Астана" xfId="394" xr:uid="{00000000-0005-0000-0000-000087010000}"/>
    <cellStyle name="_Salary_Репорт_2006_год _Формы9" xfId="395" xr:uid="{00000000-0005-0000-0000-000088010000}"/>
    <cellStyle name="_Salary_Репорт_2006_год _Формы9 (4)" xfId="396" xr:uid="{00000000-0005-0000-0000-000089010000}"/>
    <cellStyle name="_Salary_Репорт_2007_ (7)" xfId="397" xr:uid="{00000000-0005-0000-0000-00008A010000}"/>
    <cellStyle name="_Salary_форма 9" xfId="398" xr:uid="{00000000-0005-0000-0000-00008B010000}"/>
    <cellStyle name="_Salary_формы по зар.плате" xfId="399" xr:uid="{00000000-0005-0000-0000-00008C010000}"/>
    <cellStyle name="_Salary_формы по зарпл аудит апрель 2007" xfId="400" xr:uid="{00000000-0005-0000-0000-00008D010000}"/>
    <cellStyle name="_Salary_формы по зарплате аудит 2006" xfId="401" xr:uid="{00000000-0005-0000-0000-00008E010000}"/>
    <cellStyle name="_Salary_формы по зарплате аудит 2006 (14)" xfId="402" xr:uid="{00000000-0005-0000-0000-00008F010000}"/>
    <cellStyle name="_Salary_формы по зарплате аудит 2006 (2)" xfId="403" xr:uid="{00000000-0005-0000-0000-000090010000}"/>
    <cellStyle name="_Salary_формы по зарплате аудит 2006 (6)" xfId="404" xr:uid="{00000000-0005-0000-0000-000091010000}"/>
    <cellStyle name="_Salary_формы по зарплате аудит 2006 (8)" xfId="405" xr:uid="{00000000-0005-0000-0000-000092010000}"/>
    <cellStyle name="_Salary_формы по зарплате аудит 2006 ДЕКАБРЬ" xfId="406" xr:uid="{00000000-0005-0000-0000-000093010000}"/>
    <cellStyle name="_Salary_формы по зарплате аудит 2007 (10)" xfId="407" xr:uid="{00000000-0005-0000-0000-000094010000}"/>
    <cellStyle name="_Salary_формы по зарплате аудит 2007 (12)" xfId="408" xr:uid="{00000000-0005-0000-0000-000095010000}"/>
    <cellStyle name="_Salary_формы по зарплате аудит 2007 (2)" xfId="409" xr:uid="{00000000-0005-0000-0000-000096010000}"/>
    <cellStyle name="_Salary_формы по зарплате аудит 2007 (3)" xfId="410" xr:uid="{00000000-0005-0000-0000-000097010000}"/>
    <cellStyle name="_Salary_формы по зарплате аудит 2007 (4)" xfId="411" xr:uid="{00000000-0005-0000-0000-000098010000}"/>
    <cellStyle name="_Salary_формы по зарплате аудит 2007 (5)" xfId="412" xr:uid="{00000000-0005-0000-0000-000099010000}"/>
    <cellStyle name="_Salary_Формы9" xfId="413" xr:uid="{00000000-0005-0000-0000-00009A010000}"/>
    <cellStyle name="_Salary_Формы9 (4)" xfId="414" xr:uid="{00000000-0005-0000-0000-00009B010000}"/>
    <cellStyle name="_Salary_Формы9 Апрель 2007" xfId="415" xr:uid="{00000000-0005-0000-0000-00009C010000}"/>
    <cellStyle name="_Salary_Формы9 Март 2007" xfId="416" xr:uid="{00000000-0005-0000-0000-00009D010000}"/>
    <cellStyle name="_Salary_Формы9 Февраль 2007" xfId="417" xr:uid="{00000000-0005-0000-0000-00009E010000}"/>
    <cellStyle name="_Salary_ЦЗ МСФО за февраль 2007 г " xfId="418" xr:uid="{00000000-0005-0000-0000-00009F010000}"/>
    <cellStyle name="_SeaWest2005-07-16 (Ellen Sun)" xfId="419" xr:uid="{00000000-0005-0000-0000-0000A0010000}"/>
    <cellStyle name="_Белоусовский рудник май" xfId="420" xr:uid="{00000000-0005-0000-0000-0000A1010000}"/>
    <cellStyle name="_Белоусовский рудник май_КП по Бел руд(штольня )на 2011 г алгоритм ТМЦ" xfId="421" xr:uid="{00000000-0005-0000-0000-0000A2010000}"/>
    <cellStyle name="_Белоусовский рудник май_КП по Бел руднику(режим охраны)  на 2011 год" xfId="422" xr:uid="{00000000-0005-0000-0000-0000A3010000}"/>
    <cellStyle name="_Белоусовский рудник май_КП по Иртышскому руднику на 2011 г " xfId="423" xr:uid="{00000000-0005-0000-0000-0000A4010000}"/>
    <cellStyle name="_Белоусовский рудник май_Шахматка" xfId="424" xr:uid="{00000000-0005-0000-0000-0000A5010000}"/>
    <cellStyle name="_БЦМ Свод затрат  за 12 мес   08-09-10 г(17 10 09)" xfId="425" xr:uid="{00000000-0005-0000-0000-0000A6010000}"/>
    <cellStyle name="_Бюджет на июль  528 п.м.-10543м.куб - 3 бр  13.06.09" xfId="426" xr:uid="{00000000-0005-0000-0000-0000A7010000}"/>
    <cellStyle name="_Исполнение кассового за 12 мес" xfId="427" xr:uid="{00000000-0005-0000-0000-0000A8010000}"/>
    <cellStyle name="_Исполнение кассового за 12 мес (2)" xfId="428" xr:uid="{00000000-0005-0000-0000-0000A9010000}"/>
    <cellStyle name="_КП по Бел руд(штольня )на 2011 г алгоритм ТМЦ" xfId="429" xr:uid="{00000000-0005-0000-0000-0000AA010000}"/>
    <cellStyle name="_КП по Бел руднику(режим охраны)  на 2011 год" xfId="430" xr:uid="{00000000-0005-0000-0000-0000AB010000}"/>
    <cellStyle name="_КЦМ Свод затрат  за 12 мес   2008-2009-2010 г  (17 10 09)" xfId="431" xr:uid="{00000000-0005-0000-0000-0000AC010000}"/>
    <cellStyle name="_Лист6" xfId="432" xr:uid="{00000000-0005-0000-0000-0000AD010000}"/>
    <cellStyle name="_приказ 37  за июнь по новому" xfId="433" xr:uid="{00000000-0005-0000-0000-0000AE010000}"/>
    <cellStyle name="_Приказ 37 за август по БГОКу" xfId="434" xr:uid="{00000000-0005-0000-0000-0000AF010000}"/>
    <cellStyle name="_Приказ 37 за август по БГОКу_КП по Бел руд(штольня )на 2011 г алгоритм ТМЦ" xfId="435" xr:uid="{00000000-0005-0000-0000-0000B0010000}"/>
    <cellStyle name="_Приказ 37 за август по БГОКу_КП по Бел руднику(режим охраны)  на 2011 год" xfId="436" xr:uid="{00000000-0005-0000-0000-0000B1010000}"/>
    <cellStyle name="_Приказ 37 за август по БГОКу_КП по Иртышскому руднику на 2011 г " xfId="437" xr:uid="{00000000-0005-0000-0000-0000B2010000}"/>
    <cellStyle name="_Приказ 37 за август по БГОКу_Шахматка" xfId="438" xr:uid="{00000000-0005-0000-0000-0000B3010000}"/>
    <cellStyle name="_Приказ 37 за декабрь 2007 г по БГОКу" xfId="439" xr:uid="{00000000-0005-0000-0000-0000B4010000}"/>
    <cellStyle name="_Приказ 37 за декабрь 2007 г по БГОКу_КП по Бел руд(штольня )на 2011 г алгоритм ТМЦ" xfId="440" xr:uid="{00000000-0005-0000-0000-0000B5010000}"/>
    <cellStyle name="_Приказ 37 за декабрь 2007 г по БГОКу_КП по Бел руднику(режим охраны)  на 2011 год" xfId="441" xr:uid="{00000000-0005-0000-0000-0000B6010000}"/>
    <cellStyle name="_Приказ 37 за декабрь 2007 г по БГОКу_КП по Иртышскому руднику на 2011 г " xfId="442" xr:uid="{00000000-0005-0000-0000-0000B7010000}"/>
    <cellStyle name="_Приказ 37 за декабрь 2007 г по БГОКу_Шахматка" xfId="443" xr:uid="{00000000-0005-0000-0000-0000B8010000}"/>
    <cellStyle name="_Приказ 37 за июль 2007 г по БГОКу(сводный)" xfId="444" xr:uid="{00000000-0005-0000-0000-0000B9010000}"/>
    <cellStyle name="_Приказ 37 за июль 2007 г по БГОКу(сводный)_КП по Бел руд(штольня )на 2011 г алгоритм ТМЦ" xfId="445" xr:uid="{00000000-0005-0000-0000-0000BA010000}"/>
    <cellStyle name="_Приказ 37 за июль 2007 г по БГОКу(сводный)_КП по Бел руднику(режим охраны)  на 2011 год" xfId="446" xr:uid="{00000000-0005-0000-0000-0000BB010000}"/>
    <cellStyle name="_Приказ 37 за июль 2007 г по БГОКу(сводный)_КП по Иртышскому руднику на 2011 г " xfId="447" xr:uid="{00000000-0005-0000-0000-0000BC010000}"/>
    <cellStyle name="_Приказ 37 за июль 2007 г по БГОКу(сводный)_Шахматка" xfId="448" xr:uid="{00000000-0005-0000-0000-0000BD010000}"/>
    <cellStyle name="_Приказ 37 по Белоусовскому руднику за 12 месяцев 1" xfId="449" xr:uid="{00000000-0005-0000-0000-0000BE010000}"/>
    <cellStyle name="_Приказ 37 по Белоусовскому руднику за 12 месяцев 1_КП по Бел руд(штольня )на 2011 г алгоритм ТМЦ" xfId="450" xr:uid="{00000000-0005-0000-0000-0000BF010000}"/>
    <cellStyle name="_Приказ 37 по Белоусовскому руднику за 12 месяцев 1_КП по Бел руднику(режим охраны)  на 2011 год" xfId="451" xr:uid="{00000000-0005-0000-0000-0000C0010000}"/>
    <cellStyle name="_Приказ 37 по Белоусовскому руднику за 12 месяцев 1_КП по Иртышскому руднику на 2011 г " xfId="452" xr:uid="{00000000-0005-0000-0000-0000C1010000}"/>
    <cellStyle name="_Приказ 37 по Белоусовскому руднику за 12 месяцев 1_Шахматка" xfId="453" xr:uid="{00000000-0005-0000-0000-0000C2010000}"/>
    <cellStyle name="_Приказ 37 по Белоусовскому руднику за 2007 г1" xfId="454" xr:uid="{00000000-0005-0000-0000-0000C3010000}"/>
    <cellStyle name="_Приказ 37 по Белоусовскому руднику за 2007 г1_КП по Бел руд(штольня )на 2011 г алгоритм ТМЦ" xfId="455" xr:uid="{00000000-0005-0000-0000-0000C4010000}"/>
    <cellStyle name="_Приказ 37 по Белоусовскому руднику за 2007 г1_КП по Бел руднику(режим охраны)  на 2011 год" xfId="456" xr:uid="{00000000-0005-0000-0000-0000C5010000}"/>
    <cellStyle name="_Приказ 37 по Белоусовскому руднику за 2007 г1_КП по Иртышскому руднику на 2011 г " xfId="457" xr:uid="{00000000-0005-0000-0000-0000C6010000}"/>
    <cellStyle name="_Приказ 37 по Белоусовскому руднику за 2007 г1_Шахматка" xfId="458" xr:uid="{00000000-0005-0000-0000-0000C7010000}"/>
    <cellStyle name="_Приложение 1 по БГОКУ за август,8 месяцев" xfId="459" xr:uid="{00000000-0005-0000-0000-0000C8010000}"/>
    <cellStyle name="_Приложение 1 по БГОКУ за август,8 месяцев_КП по Бел руд(штольня )на 2011 г алгоритм ТМЦ" xfId="460" xr:uid="{00000000-0005-0000-0000-0000C9010000}"/>
    <cellStyle name="_Приложение 1 по БГОКУ за август,8 месяцев_КП по Бел руднику(режим охраны)  на 2011 год" xfId="461" xr:uid="{00000000-0005-0000-0000-0000CA010000}"/>
    <cellStyle name="_Приложение 1 по БГОКУ за август,8 месяцев_КП по Иртышскому руднику на 2011 г " xfId="462" xr:uid="{00000000-0005-0000-0000-0000CB010000}"/>
    <cellStyle name="_Приложение 1 по БГОКУ за август,8 месяцев_Шахматка" xfId="463" xr:uid="{00000000-0005-0000-0000-0000CC010000}"/>
    <cellStyle name="_Проверка Белоусовского рудника" xfId="464" xr:uid="{00000000-0005-0000-0000-0000CD010000}"/>
    <cellStyle name="_Проверка Белоусовского рудника_КП по Бел руд(штольня )на 2011 г алгоритм ТМЦ" xfId="465" xr:uid="{00000000-0005-0000-0000-0000CE010000}"/>
    <cellStyle name="_Проверка Белоусовского рудника_КП по Бел руднику(режим охраны)  на 2011 год" xfId="466" xr:uid="{00000000-0005-0000-0000-0000CF010000}"/>
    <cellStyle name="_Проверка Белоусовского рудника_КП по Иртышскому руднику на 2011 г " xfId="467" xr:uid="{00000000-0005-0000-0000-0000D0010000}"/>
    <cellStyle name="_Проверка Белоусовского рудника_Шахматка" xfId="468" xr:uid="{00000000-0005-0000-0000-0000D1010000}"/>
    <cellStyle name="_Сандугаш от Акмарал 37 КШП апрель, 4 мес" xfId="469" xr:uid="{00000000-0005-0000-0000-0000D2010000}"/>
    <cellStyle name="_Сандугаш от Акмарал 37 КШП апрель, 4 мес_Бел.рудник штольня" xfId="470" xr:uid="{00000000-0005-0000-0000-0000D3010000}"/>
    <cellStyle name="_Сандугаш от Акмарал 37 КШП апрель, 4 мес_Бел.рудник штольня_КП по Бел руд(штольня )на 2011 г алгоритм ТМЦ" xfId="471" xr:uid="{00000000-0005-0000-0000-0000D4010000}"/>
    <cellStyle name="_Сандугаш от Акмарал 37 КШП апрель, 4 мес_Бел.рудник штольня_КП по Бел руднику(режим охраны)  на 2011 год" xfId="472" xr:uid="{00000000-0005-0000-0000-0000D5010000}"/>
    <cellStyle name="_Сандугаш от Акмарал 37 КШП апрель, 4 мес_КП по Бел руд(штольня )на 2011 г алгоритм ТМЦ" xfId="473" xr:uid="{00000000-0005-0000-0000-0000D6010000}"/>
    <cellStyle name="_Сандугаш от Акмарал 37 КШП апрель, 4 мес_КП по Бел руднику(режим охраны)  на 2011 год" xfId="474" xr:uid="{00000000-0005-0000-0000-0000D7010000}"/>
    <cellStyle name="_Сандугаш от Акмарал 37 КШП апрель, 4 мес_Расчет эк.эфф. Бел.рудник (штольня)" xfId="475" xr:uid="{00000000-0005-0000-0000-0000D8010000}"/>
    <cellStyle name="_Сандугаш от Акмарал 37 КШП апрель, 4 мес_Расчет эк.эфф. Бел.рудник (штольня)_КП по Бел руд(штольня )на 2011 г алгоритм ТМЦ" xfId="476" xr:uid="{00000000-0005-0000-0000-0000D9010000}"/>
    <cellStyle name="_Сандугаш от Акмарал 37 КШП апрель, 4 мес_Расчет эк.эфф. Бел.рудник (штольня)_КП по Бел руднику(режим охраны)  на 2011 год" xfId="477" xr:uid="{00000000-0005-0000-0000-0000DA010000}"/>
    <cellStyle name="_Свод бюджетов по ВШСУ на 2010 г " xfId="478" xr:uid="{00000000-0005-0000-0000-0000DB010000}"/>
    <cellStyle name="_Свод затрат по машинам за 12 мес 2008-2009-2010 г по ЖЦМ (16 10 09) (2)" xfId="479" xr:uid="{00000000-0005-0000-0000-0000DC010000}"/>
    <cellStyle name="_Свод по зарплате БГОКа за апрель в ПЭО" xfId="480" xr:uid="{00000000-0005-0000-0000-0000DD010000}"/>
    <cellStyle name="_Свод по зарплате БГОКа за апрель в ПЭО_КП по Бел руд(штольня )на 2011 г алгоритм ТМЦ" xfId="481" xr:uid="{00000000-0005-0000-0000-0000DE010000}"/>
    <cellStyle name="_Свод по зарплате БГОКа за апрель в ПЭО_КП по Бел руднику(режим охраны)  на 2011 год" xfId="482" xr:uid="{00000000-0005-0000-0000-0000DF010000}"/>
    <cellStyle name="_Свод по зарплате БГОКа за апрель в ПЭО_КП по Иртышскому руднику на 2011 г " xfId="483" xr:uid="{00000000-0005-0000-0000-0000E0010000}"/>
    <cellStyle name="_Свод по зарплате БГОКа за апрель в ПЭО_Шахматка" xfId="484" xr:uid="{00000000-0005-0000-0000-0000E1010000}"/>
    <cellStyle name="_Свод приказа по БГОКу за июнь,6 месяцев  2007 г" xfId="485" xr:uid="{00000000-0005-0000-0000-0000E2010000}"/>
    <cellStyle name="_Свод приказа по БГОКу за июнь,6 месяцев  2007 г_КП по Бел руд(штольня )на 2011 г алгоритм ТМЦ" xfId="486" xr:uid="{00000000-0005-0000-0000-0000E3010000}"/>
    <cellStyle name="_Свод приказа по БГОКу за июнь,6 месяцев  2007 г_КП по Бел руднику(режим охраны)  на 2011 год" xfId="487" xr:uid="{00000000-0005-0000-0000-0000E4010000}"/>
    <cellStyle name="_Свод приказа по БГОКу за июнь,6 месяцев  2007 г_КП по Иртышскому руднику на 2011 г " xfId="488" xr:uid="{00000000-0005-0000-0000-0000E5010000}"/>
    <cellStyle name="_Свод приказа по БГОКу за июнь,6 месяцев  2007 г_Шахматка" xfId="489" xr:uid="{00000000-0005-0000-0000-0000E6010000}"/>
    <cellStyle name="_ТТЦ оригинал (2)" xfId="490" xr:uid="{00000000-0005-0000-0000-0000E7010000}"/>
    <cellStyle name="_Формы к прик.  по БГОКу за февраль 2007 г.с объед.руд по ОФ" xfId="491" xr:uid="{00000000-0005-0000-0000-0000E8010000}"/>
    <cellStyle name="_Формы к прик.  по БГОКу за февраль 2007 г.с объед.руд по ОФ_1" xfId="492" xr:uid="{00000000-0005-0000-0000-0000E9010000}"/>
    <cellStyle name="_Формы к прик.  по БГОКу за февраль 2007 г.с объед.руд по ОФ_1_КП по Бел руд(штольня )на 2011 г алгоритм ТМЦ" xfId="493" xr:uid="{00000000-0005-0000-0000-0000EA010000}"/>
    <cellStyle name="_Формы к прик.  по БГОКу за февраль 2007 г.с объед.руд по ОФ_1_КП по Бел руднику(режим охраны)  на 2011 год" xfId="494" xr:uid="{00000000-0005-0000-0000-0000EB010000}"/>
    <cellStyle name="_Формы к прик.  по БГОКу за февраль 2007 г.с объед.руд по ОФ_1_КП по Иртышскому руднику на 2011 г " xfId="495" xr:uid="{00000000-0005-0000-0000-0000EC010000}"/>
    <cellStyle name="_Формы к прик.  по БГОКу за февраль 2007 г.с объед.руд по ОФ_1_Шахматка" xfId="496" xr:uid="{00000000-0005-0000-0000-0000ED010000}"/>
    <cellStyle name="_Формы к прик.  по БГОКу за февраль 2007 г.с объед.руд по ОФ_КП по Бел руд(штольня )на 2011 г алгоритм ТМЦ" xfId="497" xr:uid="{00000000-0005-0000-0000-0000EE010000}"/>
    <cellStyle name="_Формы к прик.  по БГОКу за февраль 2007 г.с объед.руд по ОФ_КП по Бел руднику(режим охраны)  на 2011 год" xfId="498" xr:uid="{00000000-0005-0000-0000-0000EF010000}"/>
    <cellStyle name="_Формы к прик.  по БГОКу за февраль 2007 г.с объед.руд по ОФ_КП по Иртышскому руднику на 2011 г " xfId="499" xr:uid="{00000000-0005-0000-0000-0000F0010000}"/>
    <cellStyle name="_Формы к прик.  по БГОКу за февраль 2007 г.с объед.руд по ОФ_Шахматка" xfId="500" xr:uid="{00000000-0005-0000-0000-0000F1010000}"/>
    <cellStyle name="_Формы к прик. _37 по БГОКу за 4 месяца 2007 г.в корпорацию95" xfId="501" xr:uid="{00000000-0005-0000-0000-0000F2010000}"/>
    <cellStyle name="_Формы к прик. _37 по БГОКу за 4 месяца 2007 г.в корпорацию95_КП по Бел руд(штольня )на 2011 г алгоритм ТМЦ" xfId="502" xr:uid="{00000000-0005-0000-0000-0000F3010000}"/>
    <cellStyle name="_Формы к прик. _37 по БГОКу за 4 месяца 2007 г.в корпорацию95_КП по Бел руднику(режим охраны)  на 2011 год" xfId="503" xr:uid="{00000000-0005-0000-0000-0000F4010000}"/>
    <cellStyle name="_Формы к прик. _37 по БГОКу за 4 месяца 2007 г.в корпорацию95_КП по Иртышскому руднику на 2011 г " xfId="504" xr:uid="{00000000-0005-0000-0000-0000F5010000}"/>
    <cellStyle name="_Формы к прик. _37 по БГОКу за 4 месяца 2007 г.в корпорацию95_Шахматка" xfId="505" xr:uid="{00000000-0005-0000-0000-0000F6010000}"/>
    <cellStyle name="_Формы к прик. _37 по БГОКу за 5 месяцев 2007 г_1" xfId="506" xr:uid="{00000000-0005-0000-0000-0000F7010000}"/>
    <cellStyle name="_Формы к прик. _37 по БГОКу за 5 месяцев 2007 г_1_КП по Бел руд(штольня )на 2011 г алгоритм ТМЦ" xfId="507" xr:uid="{00000000-0005-0000-0000-0000F8010000}"/>
    <cellStyle name="_Формы к прик. _37 по БГОКу за 5 месяцев 2007 г_1_КП по Бел руднику(режим охраны)  на 2011 год" xfId="508" xr:uid="{00000000-0005-0000-0000-0000F9010000}"/>
    <cellStyle name="_Формы к прик. _37 по БГОКу за 5 месяцев 2007 г_1_КП по Иртышскому руднику на 2011 г " xfId="509" xr:uid="{00000000-0005-0000-0000-0000FA010000}"/>
    <cellStyle name="_Формы к прик. _37 по БГОКу за 5 месяцев 2007 г_1_Шахматка" xfId="510" xr:uid="{00000000-0005-0000-0000-0000FB010000}"/>
    <cellStyle name="_Формы к прик. _37 по БГОКу за три месяца 2007 г.в корпорацию" xfId="511" xr:uid="{00000000-0005-0000-0000-0000FC010000}"/>
    <cellStyle name="_Формы к прик. _37 по БГОКу за три месяца 2007 г.в корпорацию_КП по Бел руд(штольня )на 2011 г алгоритм ТМЦ" xfId="512" xr:uid="{00000000-0005-0000-0000-0000FD010000}"/>
    <cellStyle name="_Формы к прик. _37 по БГОКу за три месяца 2007 г.в корпорацию_КП по Бел руднику(режим охраны)  на 2011 год" xfId="513" xr:uid="{00000000-0005-0000-0000-0000FE010000}"/>
    <cellStyle name="_Формы к прик. _37 по БГОКу за три месяца 2007 г.в корпорацию_КП по Иртышскому руднику на 2011 г " xfId="514" xr:uid="{00000000-0005-0000-0000-0000FF010000}"/>
    <cellStyle name="_Формы к прик. _37 по БГОКу за три месяца 2007 г.в корпорацию_Шахматка" xfId="515" xr:uid="{00000000-0005-0000-0000-000000020000}"/>
    <cellStyle name="_Цены 13 07 09" xfId="516" xr:uid="{00000000-0005-0000-0000-000001020000}"/>
    <cellStyle name="_Шахматка для БОФ май 2007" xfId="517" xr:uid="{00000000-0005-0000-0000-000002020000}"/>
    <cellStyle name="_Шахматка для БОФ май 2007_КП по Бел руд(штольня )на 2011 г алгоритм ТМЦ" xfId="518" xr:uid="{00000000-0005-0000-0000-000003020000}"/>
    <cellStyle name="_Шахматка для БОФ май 2007_КП по Бел руднику(режим охраны)  на 2011 год" xfId="519" xr:uid="{00000000-0005-0000-0000-000004020000}"/>
    <cellStyle name="_Шахматка для БОФ май 2007_КП по Иртышскому руднику на 2011 г " xfId="520" xr:uid="{00000000-0005-0000-0000-000005020000}"/>
    <cellStyle name="_Шахматка для БОФ май 2007_Шахматка" xfId="521" xr:uid="{00000000-0005-0000-0000-000006020000}"/>
    <cellStyle name="”ќђќ‘ћ‚›‰" xfId="522" xr:uid="{00000000-0005-0000-0000-000007020000}"/>
    <cellStyle name="”љ‘ђћ‚ђќќ›‰" xfId="523" xr:uid="{00000000-0005-0000-0000-000008020000}"/>
    <cellStyle name="„…ќ…†ќ›‰" xfId="524" xr:uid="{00000000-0005-0000-0000-000009020000}"/>
    <cellStyle name="£ BP" xfId="525" xr:uid="{00000000-0005-0000-0000-00000A020000}"/>
    <cellStyle name="¥ JY" xfId="526" xr:uid="{00000000-0005-0000-0000-00000B020000}"/>
    <cellStyle name="=C:\WINNT\SYSTEM32\COMMAND.COM" xfId="527" xr:uid="{00000000-0005-0000-0000-00000C020000}"/>
    <cellStyle name="‡ђѓћ‹ћ‚ћљ1" xfId="528" xr:uid="{00000000-0005-0000-0000-00000D020000}"/>
    <cellStyle name="‡ђѓћ‹ћ‚ћљ2" xfId="529" xr:uid="{00000000-0005-0000-0000-00000E020000}"/>
    <cellStyle name="•WЏЂ_ЉO‰?—a‹?" xfId="530" xr:uid="{00000000-0005-0000-0000-00000F020000}"/>
    <cellStyle name="’ћѓћ‚›‰" xfId="531" xr:uid="{00000000-0005-0000-0000-000010020000}"/>
    <cellStyle name="W_OÝaà" xfId="532" xr:uid="{00000000-0005-0000-0000-000011020000}"/>
    <cellStyle name="0,0_x000d__x000a_NA_x000d__x000a_" xfId="533" xr:uid="{00000000-0005-0000-0000-000012020000}"/>
    <cellStyle name="0_Decimal" xfId="534" xr:uid="{00000000-0005-0000-0000-000013020000}"/>
    <cellStyle name="0_Decimal_ MC" xfId="535" xr:uid="{00000000-0005-0000-0000-000014020000}"/>
    <cellStyle name="0_Decimal_2004OB MC" xfId="536" xr:uid="{00000000-0005-0000-0000-000015020000}"/>
    <cellStyle name="0_Decimal_financez" xfId="537" xr:uid="{00000000-0005-0000-0000-000016020000}"/>
    <cellStyle name="0_Decimal_kz_dom_versus" xfId="538" xr:uid="{00000000-0005-0000-0000-000017020000}"/>
    <cellStyle name="0_Decimal_LE curr impact" xfId="539" xr:uid="{00000000-0005-0000-0000-000018020000}"/>
    <cellStyle name="0_Decimal_LE rev &amp; Cost" xfId="540" xr:uid="{00000000-0005-0000-0000-000019020000}"/>
    <cellStyle name="0_Decimal_MC Vol.Mix Var" xfId="541" xr:uid="{00000000-0005-0000-0000-00001A020000}"/>
    <cellStyle name="0_Decimal_MC Vol.Mix Var LE" xfId="542" xr:uid="{00000000-0005-0000-0000-00001B020000}"/>
    <cellStyle name="0_Decimal_MC Vol.Mix Var OB" xfId="543" xr:uid="{00000000-0005-0000-0000-00001C020000}"/>
    <cellStyle name="0_Decimal_ob price impact" xfId="544" xr:uid="{00000000-0005-0000-0000-00001D020000}"/>
    <cellStyle name="0_Decimal_OCI" xfId="545" xr:uid="{00000000-0005-0000-0000-00001E020000}"/>
    <cellStyle name="0_Decimal_OCI Var analys OB" xfId="546" xr:uid="{00000000-0005-0000-0000-00001F020000}"/>
    <cellStyle name="0_Decimal_P&amp;L - Kazakhstan" xfId="547" xr:uid="{00000000-0005-0000-0000-000020020000}"/>
    <cellStyle name="0_Decimal_Rev" xfId="548" xr:uid="{00000000-0005-0000-0000-000021020000}"/>
    <cellStyle name="0_Decimal_Rev vs RF" xfId="549" xr:uid="{00000000-0005-0000-0000-000022020000}"/>
    <cellStyle name="0_Decimal_Rv var OB" xfId="550" xr:uid="{00000000-0005-0000-0000-000023020000}"/>
    <cellStyle name="0_Decimal_Sheet1" xfId="551" xr:uid="{00000000-0005-0000-0000-000024020000}"/>
    <cellStyle name="0_Decimal_Sheet2" xfId="552" xr:uid="{00000000-0005-0000-0000-000025020000}"/>
    <cellStyle name="0_Decimal_Sheet3" xfId="553" xr:uid="{00000000-0005-0000-0000-000026020000}"/>
    <cellStyle name="0_Decimal_Sheet4" xfId="554" xr:uid="{00000000-0005-0000-0000-000027020000}"/>
    <cellStyle name="0_Decimal_Sheet5" xfId="555" xr:uid="{00000000-0005-0000-0000-000028020000}"/>
    <cellStyle name="0_Decimal_Sheet6" xfId="556" xr:uid="{00000000-0005-0000-0000-000029020000}"/>
    <cellStyle name="0_Decimal_Total79082002" xfId="557" xr:uid="{00000000-0005-0000-0000-00002A020000}"/>
    <cellStyle name="0_Decimal_Volume OB" xfId="558" xr:uid="{00000000-0005-0000-0000-00002B020000}"/>
    <cellStyle name="0_Decimal_Volume, Revenue and CoS variances" xfId="559" xr:uid="{00000000-0005-0000-0000-00002C020000}"/>
    <cellStyle name="0_Decimal_Volumes and revenue, CoS total 1" xfId="560" xr:uid="{00000000-0005-0000-0000-00002D020000}"/>
    <cellStyle name="1.0 TITLE" xfId="561" xr:uid="{00000000-0005-0000-0000-00002E020000}"/>
    <cellStyle name="1.1 TITLE" xfId="562" xr:uid="{00000000-0005-0000-0000-00002F020000}"/>
    <cellStyle name="1_Decimal" xfId="563" xr:uid="{00000000-0005-0000-0000-000030020000}"/>
    <cellStyle name="1_Decimal_financez" xfId="564" xr:uid="{00000000-0005-0000-0000-000031020000}"/>
    <cellStyle name="10" xfId="565" xr:uid="{00000000-0005-0000-0000-000032020000}"/>
    <cellStyle name="1Normal" xfId="566" xr:uid="{00000000-0005-0000-0000-000033020000}"/>
    <cellStyle name="2_Decimal" xfId="567" xr:uid="{00000000-0005-0000-0000-000034020000}"/>
    <cellStyle name="2_Decimal_financez" xfId="568" xr:uid="{00000000-0005-0000-0000-000035020000}"/>
    <cellStyle name="2_Decimal_SP7908" xfId="569" xr:uid="{00000000-0005-0000-0000-000036020000}"/>
    <cellStyle name="20% - Accent1" xfId="570" xr:uid="{00000000-0005-0000-0000-000037020000}"/>
    <cellStyle name="20% - Accent1 2" xfId="571" xr:uid="{00000000-0005-0000-0000-000038020000}"/>
    <cellStyle name="20% - Accent2" xfId="572" xr:uid="{00000000-0005-0000-0000-000039020000}"/>
    <cellStyle name="20% - Accent2 2" xfId="573" xr:uid="{00000000-0005-0000-0000-00003A020000}"/>
    <cellStyle name="20% - Accent3" xfId="574" xr:uid="{00000000-0005-0000-0000-00003B020000}"/>
    <cellStyle name="20% - Accent3 2" xfId="575" xr:uid="{00000000-0005-0000-0000-00003C020000}"/>
    <cellStyle name="20% - Accent4" xfId="576" xr:uid="{00000000-0005-0000-0000-00003D020000}"/>
    <cellStyle name="20% - Accent4 2" xfId="577" xr:uid="{00000000-0005-0000-0000-00003E020000}"/>
    <cellStyle name="20% - Accent5" xfId="578" xr:uid="{00000000-0005-0000-0000-00003F020000}"/>
    <cellStyle name="20% - Accent5 2" xfId="579" xr:uid="{00000000-0005-0000-0000-000040020000}"/>
    <cellStyle name="20% - Accent6" xfId="580" xr:uid="{00000000-0005-0000-0000-000041020000}"/>
    <cellStyle name="20% - Accent6 2" xfId="581" xr:uid="{00000000-0005-0000-0000-000042020000}"/>
    <cellStyle name="20% - Акцент1 2" xfId="582" xr:uid="{00000000-0005-0000-0000-000043020000}"/>
    <cellStyle name="20% - Акцент1 3" xfId="583" xr:uid="{00000000-0005-0000-0000-000044020000}"/>
    <cellStyle name="20% - Акцент2 2" xfId="584" xr:uid="{00000000-0005-0000-0000-000045020000}"/>
    <cellStyle name="20% - Акцент2 3" xfId="585" xr:uid="{00000000-0005-0000-0000-000046020000}"/>
    <cellStyle name="20% - Акцент3 2" xfId="586" xr:uid="{00000000-0005-0000-0000-000047020000}"/>
    <cellStyle name="20% - Акцент3 3" xfId="587" xr:uid="{00000000-0005-0000-0000-000048020000}"/>
    <cellStyle name="20% - Акцент4 2" xfId="588" xr:uid="{00000000-0005-0000-0000-000049020000}"/>
    <cellStyle name="20% - Акцент4 3" xfId="589" xr:uid="{00000000-0005-0000-0000-00004A020000}"/>
    <cellStyle name="20% - Акцент5 2" xfId="590" xr:uid="{00000000-0005-0000-0000-00004B020000}"/>
    <cellStyle name="20% - Акцент5 3" xfId="591" xr:uid="{00000000-0005-0000-0000-00004C020000}"/>
    <cellStyle name="20% - Акцент6 2" xfId="592" xr:uid="{00000000-0005-0000-0000-00004D020000}"/>
    <cellStyle name="20% - Акцент6 2 2" xfId="593" xr:uid="{00000000-0005-0000-0000-00004E020000}"/>
    <cellStyle name="20% - Акцент6 3" xfId="594" xr:uid="{00000000-0005-0000-0000-00004F020000}"/>
    <cellStyle name="2decimal" xfId="595" xr:uid="{00000000-0005-0000-0000-000050020000}"/>
    <cellStyle name="40% - Accent1" xfId="596" xr:uid="{00000000-0005-0000-0000-000051020000}"/>
    <cellStyle name="40% - Accent1 2" xfId="597" xr:uid="{00000000-0005-0000-0000-000052020000}"/>
    <cellStyle name="40% - Accent2" xfId="598" xr:uid="{00000000-0005-0000-0000-000053020000}"/>
    <cellStyle name="40% - Accent2 2" xfId="599" xr:uid="{00000000-0005-0000-0000-000054020000}"/>
    <cellStyle name="40% - Accent3" xfId="600" xr:uid="{00000000-0005-0000-0000-000055020000}"/>
    <cellStyle name="40% - Accent3 2" xfId="601" xr:uid="{00000000-0005-0000-0000-000056020000}"/>
    <cellStyle name="40% - Accent4" xfId="602" xr:uid="{00000000-0005-0000-0000-000057020000}"/>
    <cellStyle name="40% - Accent4 2" xfId="603" xr:uid="{00000000-0005-0000-0000-000058020000}"/>
    <cellStyle name="40% - Accent5" xfId="604" xr:uid="{00000000-0005-0000-0000-000059020000}"/>
    <cellStyle name="40% - Accent5 2" xfId="605" xr:uid="{00000000-0005-0000-0000-00005A020000}"/>
    <cellStyle name="40% - Accent6" xfId="606" xr:uid="{00000000-0005-0000-0000-00005B020000}"/>
    <cellStyle name="40% - Accent6 2" xfId="607" xr:uid="{00000000-0005-0000-0000-00005C020000}"/>
    <cellStyle name="40% - Акцент1 2" xfId="608" xr:uid="{00000000-0005-0000-0000-00005D020000}"/>
    <cellStyle name="40% - Акцент1 3" xfId="609" xr:uid="{00000000-0005-0000-0000-00005E020000}"/>
    <cellStyle name="40% - Акцент2 2" xfId="610" xr:uid="{00000000-0005-0000-0000-00005F020000}"/>
    <cellStyle name="40% - Акцент2 3" xfId="611" xr:uid="{00000000-0005-0000-0000-000060020000}"/>
    <cellStyle name="40% - Акцент3 2" xfId="612" xr:uid="{00000000-0005-0000-0000-000061020000}"/>
    <cellStyle name="40% - Акцент3 3" xfId="613" xr:uid="{00000000-0005-0000-0000-000062020000}"/>
    <cellStyle name="40% - Акцент4 2" xfId="614" xr:uid="{00000000-0005-0000-0000-000063020000}"/>
    <cellStyle name="40% - Акцент4 3" xfId="615" xr:uid="{00000000-0005-0000-0000-000064020000}"/>
    <cellStyle name="40% - Акцент5 2" xfId="616" xr:uid="{00000000-0005-0000-0000-000065020000}"/>
    <cellStyle name="40% - Акцент5 3" xfId="617" xr:uid="{00000000-0005-0000-0000-000066020000}"/>
    <cellStyle name="40% - Акцент6 2" xfId="618" xr:uid="{00000000-0005-0000-0000-000067020000}"/>
    <cellStyle name="40% - Акцент6 3" xfId="619" xr:uid="{00000000-0005-0000-0000-000068020000}"/>
    <cellStyle name="60% - Accent1" xfId="620" xr:uid="{00000000-0005-0000-0000-000069020000}"/>
    <cellStyle name="60% - Accent1 2" xfId="621" xr:uid="{00000000-0005-0000-0000-00006A020000}"/>
    <cellStyle name="60% - Accent2" xfId="622" xr:uid="{00000000-0005-0000-0000-00006B020000}"/>
    <cellStyle name="60% - Accent2 2" xfId="623" xr:uid="{00000000-0005-0000-0000-00006C020000}"/>
    <cellStyle name="60% - Accent3" xfId="624" xr:uid="{00000000-0005-0000-0000-00006D020000}"/>
    <cellStyle name="60% - Accent3 2" xfId="625" xr:uid="{00000000-0005-0000-0000-00006E020000}"/>
    <cellStyle name="60% - Accent4" xfId="626" xr:uid="{00000000-0005-0000-0000-00006F020000}"/>
    <cellStyle name="60% - Accent4 2" xfId="627" xr:uid="{00000000-0005-0000-0000-000070020000}"/>
    <cellStyle name="60% - Accent5" xfId="628" xr:uid="{00000000-0005-0000-0000-000071020000}"/>
    <cellStyle name="60% - Accent5 2" xfId="629" xr:uid="{00000000-0005-0000-0000-000072020000}"/>
    <cellStyle name="60% - Accent6" xfId="630" xr:uid="{00000000-0005-0000-0000-000073020000}"/>
    <cellStyle name="60% - Accent6 2" xfId="631" xr:uid="{00000000-0005-0000-0000-000074020000}"/>
    <cellStyle name="60% - Акцент1 2" xfId="632" xr:uid="{00000000-0005-0000-0000-000075020000}"/>
    <cellStyle name="60% - Акцент1 3" xfId="633" xr:uid="{00000000-0005-0000-0000-000076020000}"/>
    <cellStyle name="60% - Акцент2 2" xfId="634" xr:uid="{00000000-0005-0000-0000-000077020000}"/>
    <cellStyle name="60% - Акцент2 3" xfId="635" xr:uid="{00000000-0005-0000-0000-000078020000}"/>
    <cellStyle name="60% - Акцент3 2" xfId="636" xr:uid="{00000000-0005-0000-0000-000079020000}"/>
    <cellStyle name="60% - Акцент3 3" xfId="637" xr:uid="{00000000-0005-0000-0000-00007A020000}"/>
    <cellStyle name="60% - Акцент4 2" xfId="638" xr:uid="{00000000-0005-0000-0000-00007B020000}"/>
    <cellStyle name="60% - Акцент4 3" xfId="639" xr:uid="{00000000-0005-0000-0000-00007C020000}"/>
    <cellStyle name="60% - Акцент5 2" xfId="640" xr:uid="{00000000-0005-0000-0000-00007D020000}"/>
    <cellStyle name="60% - Акцент5 3" xfId="641" xr:uid="{00000000-0005-0000-0000-00007E020000}"/>
    <cellStyle name="60% - Акцент6 2" xfId="642" xr:uid="{00000000-0005-0000-0000-00007F020000}"/>
    <cellStyle name="60% - Акцент6 3" xfId="643" xr:uid="{00000000-0005-0000-0000-000080020000}"/>
    <cellStyle name="8" xfId="644" xr:uid="{00000000-0005-0000-0000-000081020000}"/>
    <cellStyle name="A3 297 x 420 mm" xfId="645" xr:uid="{00000000-0005-0000-0000-000082020000}"/>
    <cellStyle name="Accent1" xfId="646" xr:uid="{00000000-0005-0000-0000-000083020000}"/>
    <cellStyle name="Accent1 2" xfId="647" xr:uid="{00000000-0005-0000-0000-000084020000}"/>
    <cellStyle name="Accent2" xfId="648" xr:uid="{00000000-0005-0000-0000-000085020000}"/>
    <cellStyle name="Accent2 2" xfId="649" xr:uid="{00000000-0005-0000-0000-000086020000}"/>
    <cellStyle name="Accent3" xfId="650" xr:uid="{00000000-0005-0000-0000-000087020000}"/>
    <cellStyle name="Accent3 2" xfId="651" xr:uid="{00000000-0005-0000-0000-000088020000}"/>
    <cellStyle name="Accent4" xfId="652" xr:uid="{00000000-0005-0000-0000-000089020000}"/>
    <cellStyle name="Accent4 2" xfId="653" xr:uid="{00000000-0005-0000-0000-00008A020000}"/>
    <cellStyle name="Accent5" xfId="654" xr:uid="{00000000-0005-0000-0000-00008B020000}"/>
    <cellStyle name="Accent5 2" xfId="655" xr:uid="{00000000-0005-0000-0000-00008C020000}"/>
    <cellStyle name="Accent6" xfId="656" xr:uid="{00000000-0005-0000-0000-00008D020000}"/>
    <cellStyle name="Accent6 2" xfId="657" xr:uid="{00000000-0005-0000-0000-00008E020000}"/>
    <cellStyle name="AeE­ [0]_INQUIRY ¿µ¾÷AßAø " xfId="658" xr:uid="{00000000-0005-0000-0000-00008F020000}"/>
    <cellStyle name="AeE­_INQUIRY ¿µ¾÷AßAø " xfId="659" xr:uid="{00000000-0005-0000-0000-000090020000}"/>
    <cellStyle name="Assumption" xfId="660" xr:uid="{00000000-0005-0000-0000-000091020000}"/>
    <cellStyle name="AÞ¸¶ [0]_INQUIRY ¿µ¾÷AßAø " xfId="661" xr:uid="{00000000-0005-0000-0000-000092020000}"/>
    <cellStyle name="AÞ¸¶_INQUIRY ¿µ¾÷AßAø " xfId="662" xr:uid="{00000000-0005-0000-0000-000093020000}"/>
    <cellStyle name="Bad" xfId="663" xr:uid="{00000000-0005-0000-0000-000094020000}"/>
    <cellStyle name="Bad 2" xfId="664" xr:uid="{00000000-0005-0000-0000-000095020000}"/>
    <cellStyle name="Body" xfId="665" xr:uid="{00000000-0005-0000-0000-000096020000}"/>
    <cellStyle name="Bold/Border" xfId="666" xr:uid="{00000000-0005-0000-0000-000097020000}"/>
    <cellStyle name="Border" xfId="667" xr:uid="{00000000-0005-0000-0000-000098020000}"/>
    <cellStyle name="Border Heavy" xfId="668" xr:uid="{00000000-0005-0000-0000-000099020000}"/>
    <cellStyle name="Border Thin" xfId="669" xr:uid="{00000000-0005-0000-0000-00009A020000}"/>
    <cellStyle name="Bullet" xfId="670" xr:uid="{00000000-0005-0000-0000-00009B020000}"/>
    <cellStyle name="C?AØ_¿µ¾÷CoE² " xfId="671" xr:uid="{00000000-0005-0000-0000-00009C020000}"/>
    <cellStyle name="Calc Currency (0)" xfId="672" xr:uid="{00000000-0005-0000-0000-00009D020000}"/>
    <cellStyle name="Calc Currency (2)" xfId="673" xr:uid="{00000000-0005-0000-0000-00009E020000}"/>
    <cellStyle name="Calc Percent (0)" xfId="674" xr:uid="{00000000-0005-0000-0000-00009F020000}"/>
    <cellStyle name="Calc Percent (1)" xfId="675" xr:uid="{00000000-0005-0000-0000-0000A0020000}"/>
    <cellStyle name="Calc Percent (1) 2" xfId="676" xr:uid="{00000000-0005-0000-0000-0000A1020000}"/>
    <cellStyle name="Calc Percent (2)" xfId="677" xr:uid="{00000000-0005-0000-0000-0000A2020000}"/>
    <cellStyle name="Calc Percent (2) 2" xfId="678" xr:uid="{00000000-0005-0000-0000-0000A3020000}"/>
    <cellStyle name="Calc Units (0)" xfId="679" xr:uid="{00000000-0005-0000-0000-0000A4020000}"/>
    <cellStyle name="Calc Units (1)" xfId="680" xr:uid="{00000000-0005-0000-0000-0000A5020000}"/>
    <cellStyle name="Calc Units (1) 2" xfId="681" xr:uid="{00000000-0005-0000-0000-0000A6020000}"/>
    <cellStyle name="Calc Units (2)" xfId="682" xr:uid="{00000000-0005-0000-0000-0000A7020000}"/>
    <cellStyle name="Calculation" xfId="683" xr:uid="{00000000-0005-0000-0000-0000A8020000}"/>
    <cellStyle name="Calculation 2" xfId="684" xr:uid="{00000000-0005-0000-0000-0000A9020000}"/>
    <cellStyle name="CALDAS" xfId="685" xr:uid="{00000000-0005-0000-0000-0000AA020000}"/>
    <cellStyle name="cd" xfId="686" xr:uid="{00000000-0005-0000-0000-0000AB020000}"/>
    <cellStyle name="Check Cell" xfId="687" xr:uid="{00000000-0005-0000-0000-0000AC020000}"/>
    <cellStyle name="Check Cell 2" xfId="688" xr:uid="{00000000-0005-0000-0000-0000AD020000}"/>
    <cellStyle name="Code" xfId="689" xr:uid="{00000000-0005-0000-0000-0000AE020000}"/>
    <cellStyle name="Code Section" xfId="690" xr:uid="{00000000-0005-0000-0000-0000AF020000}"/>
    <cellStyle name="ColC" xfId="691" xr:uid="{00000000-0005-0000-0000-0000B0020000}"/>
    <cellStyle name="ColD" xfId="692" xr:uid="{00000000-0005-0000-0000-0000B1020000}"/>
    <cellStyle name="Column_Title" xfId="693" xr:uid="{00000000-0005-0000-0000-0000B2020000}"/>
    <cellStyle name="Comma  - Style1" xfId="694" xr:uid="{00000000-0005-0000-0000-0000B3020000}"/>
    <cellStyle name="Comma  - Style1 2" xfId="695" xr:uid="{00000000-0005-0000-0000-0000B4020000}"/>
    <cellStyle name="Comma  - Style2" xfId="696" xr:uid="{00000000-0005-0000-0000-0000B5020000}"/>
    <cellStyle name="Comma  - Style2 2" xfId="697" xr:uid="{00000000-0005-0000-0000-0000B6020000}"/>
    <cellStyle name="Comma  - Style3" xfId="698" xr:uid="{00000000-0005-0000-0000-0000B7020000}"/>
    <cellStyle name="Comma  - Style3 2" xfId="699" xr:uid="{00000000-0005-0000-0000-0000B8020000}"/>
    <cellStyle name="Comma  - Style4" xfId="700" xr:uid="{00000000-0005-0000-0000-0000B9020000}"/>
    <cellStyle name="Comma  - Style4 2" xfId="701" xr:uid="{00000000-0005-0000-0000-0000BA020000}"/>
    <cellStyle name="Comma  - Style5" xfId="702" xr:uid="{00000000-0005-0000-0000-0000BB020000}"/>
    <cellStyle name="Comma  - Style5 2" xfId="703" xr:uid="{00000000-0005-0000-0000-0000BC020000}"/>
    <cellStyle name="Comma  - Style6" xfId="704" xr:uid="{00000000-0005-0000-0000-0000BD020000}"/>
    <cellStyle name="Comma  - Style6 2" xfId="705" xr:uid="{00000000-0005-0000-0000-0000BE020000}"/>
    <cellStyle name="Comma  - Style7" xfId="706" xr:uid="{00000000-0005-0000-0000-0000BF020000}"/>
    <cellStyle name="Comma  - Style7 2" xfId="707" xr:uid="{00000000-0005-0000-0000-0000C0020000}"/>
    <cellStyle name="Comma  - Style8" xfId="708" xr:uid="{00000000-0005-0000-0000-0000C1020000}"/>
    <cellStyle name="Comma  - Style8 2" xfId="709" xr:uid="{00000000-0005-0000-0000-0000C2020000}"/>
    <cellStyle name="Comma [0]_ Key Inputs and Outputs" xfId="710" xr:uid="{00000000-0005-0000-0000-0000C3020000}"/>
    <cellStyle name="Comma [00]" xfId="711" xr:uid="{00000000-0005-0000-0000-0000C4020000}"/>
    <cellStyle name="Comma [2]" xfId="712" xr:uid="{00000000-0005-0000-0000-0000C5020000}"/>
    <cellStyle name="Comma 2" xfId="713" xr:uid="{00000000-0005-0000-0000-0000C6020000}"/>
    <cellStyle name="Comma 2 2" xfId="714" xr:uid="{00000000-0005-0000-0000-0000C7020000}"/>
    <cellStyle name="Comma 2 3" xfId="715" xr:uid="{00000000-0005-0000-0000-0000C8020000}"/>
    <cellStyle name="Comma 2 4" xfId="716" xr:uid="{00000000-0005-0000-0000-0000C9020000}"/>
    <cellStyle name="Comma 3" xfId="717" xr:uid="{00000000-0005-0000-0000-0000CA020000}"/>
    <cellStyle name="Comma 3 2" xfId="718" xr:uid="{00000000-0005-0000-0000-0000CB020000}"/>
    <cellStyle name="Comma_05 Efes CAP 2004" xfId="719" xr:uid="{00000000-0005-0000-0000-0000CC020000}"/>
    <cellStyle name="Comma0" xfId="720" xr:uid="{00000000-0005-0000-0000-0000CD020000}"/>
    <cellStyle name="Comma0 2" xfId="721" xr:uid="{00000000-0005-0000-0000-0000CE020000}"/>
    <cellStyle name="Comment" xfId="722" xr:uid="{00000000-0005-0000-0000-0000CF020000}"/>
    <cellStyle name="Currency [$0]" xfId="723" xr:uid="{00000000-0005-0000-0000-0000D0020000}"/>
    <cellStyle name="Currency [£0]" xfId="724" xr:uid="{00000000-0005-0000-0000-0000D1020000}"/>
    <cellStyle name="Currency [0]_AMC_Costs1" xfId="725" xr:uid="{00000000-0005-0000-0000-0000D2020000}"/>
    <cellStyle name="Currency [0]b" xfId="726" xr:uid="{00000000-0005-0000-0000-0000D3020000}"/>
    <cellStyle name="Currency [0]OBRANDINC" xfId="727" xr:uid="{00000000-0005-0000-0000-0000D4020000}"/>
    <cellStyle name="Currency [0]OBRANDINC (2)" xfId="728" xr:uid="{00000000-0005-0000-0000-0000D5020000}"/>
    <cellStyle name="Currency [0]OLists" xfId="729" xr:uid="{00000000-0005-0000-0000-0000D6020000}"/>
    <cellStyle name="Currency [00]" xfId="730" xr:uid="{00000000-0005-0000-0000-0000D7020000}"/>
    <cellStyle name="Currency [1]" xfId="731" xr:uid="{00000000-0005-0000-0000-0000D8020000}"/>
    <cellStyle name="Currency 2" xfId="732" xr:uid="{00000000-0005-0000-0000-0000D9020000}"/>
    <cellStyle name="currency(2)" xfId="733" xr:uid="{00000000-0005-0000-0000-0000DA020000}"/>
    <cellStyle name="Currency_ Key Inputs and Outputs" xfId="734" xr:uid="{00000000-0005-0000-0000-0000DB020000}"/>
    <cellStyle name="Currency0" xfId="735" xr:uid="{00000000-0005-0000-0000-0000DC020000}"/>
    <cellStyle name="Currency0 2" xfId="736" xr:uid="{00000000-0005-0000-0000-0000DD020000}"/>
    <cellStyle name="Dash" xfId="737" xr:uid="{00000000-0005-0000-0000-0000DE020000}"/>
    <cellStyle name="Date" xfId="738" xr:uid="{00000000-0005-0000-0000-0000DF020000}"/>
    <cellStyle name="Date 2" xfId="739" xr:uid="{00000000-0005-0000-0000-0000E0020000}"/>
    <cellStyle name="Date Short" xfId="740" xr:uid="{00000000-0005-0000-0000-0000E1020000}"/>
    <cellStyle name="Date_Бел.рудник штольня" xfId="741" xr:uid="{00000000-0005-0000-0000-0000E2020000}"/>
    <cellStyle name="Datwe" xfId="742" xr:uid="{00000000-0005-0000-0000-0000E3020000}"/>
    <cellStyle name="Dec_0" xfId="743" xr:uid="{00000000-0005-0000-0000-0000E4020000}"/>
    <cellStyle name="DELTA" xfId="744" xr:uid="{00000000-0005-0000-0000-0000E5020000}"/>
    <cellStyle name="DELTA 2" xfId="745" xr:uid="{00000000-0005-0000-0000-0000E6020000}"/>
    <cellStyle name="Dezimal [0]_Bal sheet - Liab. IHSW" xfId="746" xr:uid="{00000000-0005-0000-0000-0000E7020000}"/>
    <cellStyle name="Dezimal_Bal sheet - Liab. IHSW" xfId="747" xr:uid="{00000000-0005-0000-0000-0000E8020000}"/>
    <cellStyle name="dohm" xfId="748" xr:uid="{00000000-0005-0000-0000-0000E9020000}"/>
    <cellStyle name="dohm1" xfId="749" xr:uid="{00000000-0005-0000-0000-0000EA020000}"/>
    <cellStyle name="dohm2" xfId="750" xr:uid="{00000000-0005-0000-0000-0000EB020000}"/>
    <cellStyle name="Dollar" xfId="751" xr:uid="{00000000-0005-0000-0000-0000EC020000}"/>
    <cellStyle name="E&amp;Y House" xfId="752" xr:uid="{00000000-0005-0000-0000-0000ED020000}"/>
    <cellStyle name="Empty1" xfId="753" xr:uid="{00000000-0005-0000-0000-0000EE020000}"/>
    <cellStyle name="Enter Currency (0)" xfId="754" xr:uid="{00000000-0005-0000-0000-0000EF020000}"/>
    <cellStyle name="Enter Currency (2)" xfId="755" xr:uid="{00000000-0005-0000-0000-0000F0020000}"/>
    <cellStyle name="Enter Units (0)" xfId="756" xr:uid="{00000000-0005-0000-0000-0000F1020000}"/>
    <cellStyle name="Enter Units (1)" xfId="757" xr:uid="{00000000-0005-0000-0000-0000F2020000}"/>
    <cellStyle name="Enter Units (1) 2" xfId="758" xr:uid="{00000000-0005-0000-0000-0000F3020000}"/>
    <cellStyle name="Enter Units (2)" xfId="759" xr:uid="{00000000-0005-0000-0000-0000F4020000}"/>
    <cellStyle name="Error_Check" xfId="760" xr:uid="{00000000-0005-0000-0000-0000F5020000}"/>
    <cellStyle name="ErrorMessage" xfId="761" xr:uid="{00000000-0005-0000-0000-0000F6020000}"/>
    <cellStyle name="Euro" xfId="762" xr:uid="{00000000-0005-0000-0000-0000F7020000}"/>
    <cellStyle name="Euro 2" xfId="763" xr:uid="{00000000-0005-0000-0000-0000F8020000}"/>
    <cellStyle name="Ex_MISTO" xfId="764" xr:uid="{00000000-0005-0000-0000-0000F9020000}"/>
    <cellStyle name="Excel Built-in Normal" xfId="765" xr:uid="{00000000-0005-0000-0000-0000FA020000}"/>
    <cellStyle name="Excel.Chart" xfId="766" xr:uid="{00000000-0005-0000-0000-0000FB020000}"/>
    <cellStyle name="Explanation" xfId="767" xr:uid="{00000000-0005-0000-0000-0000FC020000}"/>
    <cellStyle name="Explanatory Text" xfId="768" xr:uid="{00000000-0005-0000-0000-0000FD020000}"/>
    <cellStyle name="Explanatory Text 2" xfId="769" xr:uid="{00000000-0005-0000-0000-0000FE020000}"/>
    <cellStyle name="EYBlocked" xfId="770" xr:uid="{00000000-0005-0000-0000-0000FF020000}"/>
    <cellStyle name="EYCallUp" xfId="771" xr:uid="{00000000-0005-0000-0000-000000030000}"/>
    <cellStyle name="EYCheck" xfId="772" xr:uid="{00000000-0005-0000-0000-000001030000}"/>
    <cellStyle name="EYColumnHeading" xfId="773" xr:uid="{00000000-0005-0000-0000-000002030000}"/>
    <cellStyle name="EYDate" xfId="774" xr:uid="{00000000-0005-0000-0000-000003030000}"/>
    <cellStyle name="EYDeviant" xfId="775" xr:uid="{00000000-0005-0000-0000-000004030000}"/>
    <cellStyle name="EYFlag" xfId="776" xr:uid="{00000000-0005-0000-0000-000005030000}"/>
    <cellStyle name="EYHeader1" xfId="777" xr:uid="{00000000-0005-0000-0000-000006030000}"/>
    <cellStyle name="EYHeader1 2" xfId="778" xr:uid="{00000000-0005-0000-0000-000007030000}"/>
    <cellStyle name="EYHeader1 2 2" xfId="779" xr:uid="{00000000-0005-0000-0000-000008030000}"/>
    <cellStyle name="EYHeader1 2_ценник" xfId="780" xr:uid="{00000000-0005-0000-0000-000009030000}"/>
    <cellStyle name="EYHeader2" xfId="781" xr:uid="{00000000-0005-0000-0000-00000A030000}"/>
    <cellStyle name="EYHeader3" xfId="782" xr:uid="{00000000-0005-0000-0000-00000B030000}"/>
    <cellStyle name="EYInputDate" xfId="783" xr:uid="{00000000-0005-0000-0000-00000C030000}"/>
    <cellStyle name="EYInputPercent" xfId="784" xr:uid="{00000000-0005-0000-0000-00000D030000}"/>
    <cellStyle name="EYInputValue" xfId="785" xr:uid="{00000000-0005-0000-0000-00000E030000}"/>
    <cellStyle name="EYNormal" xfId="786" xr:uid="{00000000-0005-0000-0000-00000F030000}"/>
    <cellStyle name="EYPercent" xfId="787" xr:uid="{00000000-0005-0000-0000-000010030000}"/>
    <cellStyle name="EYSubTotal" xfId="788" xr:uid="{00000000-0005-0000-0000-000011030000}"/>
    <cellStyle name="EYSubTotal 2" xfId="789" xr:uid="{00000000-0005-0000-0000-000012030000}"/>
    <cellStyle name="EYSubTotal 2 2" xfId="790" xr:uid="{00000000-0005-0000-0000-000013030000}"/>
    <cellStyle name="EYSubTotal 2 2 2" xfId="791" xr:uid="{00000000-0005-0000-0000-000014030000}"/>
    <cellStyle name="EYSubTotal 2_ценник" xfId="792" xr:uid="{00000000-0005-0000-0000-000015030000}"/>
    <cellStyle name="EYTotal" xfId="793" xr:uid="{00000000-0005-0000-0000-000016030000}"/>
    <cellStyle name="EYWIP" xfId="794" xr:uid="{00000000-0005-0000-0000-000017030000}"/>
    <cellStyle name="First Column" xfId="795" xr:uid="{00000000-0005-0000-0000-000018030000}"/>
    <cellStyle name="Fixed" xfId="796" xr:uid="{00000000-0005-0000-0000-000019030000}"/>
    <cellStyle name="Fixed 2" xfId="797" xr:uid="{00000000-0005-0000-0000-00001A030000}"/>
    <cellStyle name="fred" xfId="798" xr:uid="{00000000-0005-0000-0000-00001B030000}"/>
    <cellStyle name="Fred%" xfId="799" xr:uid="{00000000-0005-0000-0000-00001C030000}"/>
    <cellStyle name="FRF" xfId="800" xr:uid="{00000000-0005-0000-0000-00001D030000}"/>
    <cellStyle name="General" xfId="801" xr:uid="{00000000-0005-0000-0000-00001E030000}"/>
    <cellStyle name="Good" xfId="802" xr:uid="{00000000-0005-0000-0000-00001F030000}"/>
    <cellStyle name="Good 2" xfId="803" xr:uid="{00000000-0005-0000-0000-000020030000}"/>
    <cellStyle name="Grey" xfId="804" xr:uid="{00000000-0005-0000-0000-000021030000}"/>
    <cellStyle name="headcount" xfId="805" xr:uid="{00000000-0005-0000-0000-000022030000}"/>
    <cellStyle name="headcount1" xfId="806" xr:uid="{00000000-0005-0000-0000-000023030000}"/>
    <cellStyle name="HEADER" xfId="807" xr:uid="{00000000-0005-0000-0000-000024030000}"/>
    <cellStyle name="Header1" xfId="808" xr:uid="{00000000-0005-0000-0000-000025030000}"/>
    <cellStyle name="Header1 2" xfId="809" xr:uid="{00000000-0005-0000-0000-000026030000}"/>
    <cellStyle name="Header1 3" xfId="810" xr:uid="{00000000-0005-0000-0000-000027030000}"/>
    <cellStyle name="Header1 4" xfId="811" xr:uid="{00000000-0005-0000-0000-000028030000}"/>
    <cellStyle name="Header1 5" xfId="812" xr:uid="{00000000-0005-0000-0000-000029030000}"/>
    <cellStyle name="Header2" xfId="813" xr:uid="{00000000-0005-0000-0000-00002A030000}"/>
    <cellStyle name="Header2 2" xfId="814" xr:uid="{00000000-0005-0000-0000-00002B030000}"/>
    <cellStyle name="Header2 2 2" xfId="815" xr:uid="{00000000-0005-0000-0000-00002C030000}"/>
    <cellStyle name="Header2 2_ценник" xfId="816" xr:uid="{00000000-0005-0000-0000-00002D030000}"/>
    <cellStyle name="Header2 3" xfId="817" xr:uid="{00000000-0005-0000-0000-00002E030000}"/>
    <cellStyle name="Header2 4" xfId="818" xr:uid="{00000000-0005-0000-0000-00002F030000}"/>
    <cellStyle name="Header2 5" xfId="819" xr:uid="{00000000-0005-0000-0000-000030030000}"/>
    <cellStyle name="Heading" xfId="820" xr:uid="{00000000-0005-0000-0000-000031030000}"/>
    <cellStyle name="Heading 1" xfId="821" xr:uid="{00000000-0005-0000-0000-000032030000}"/>
    <cellStyle name="Heading 1 2" xfId="822" xr:uid="{00000000-0005-0000-0000-000033030000}"/>
    <cellStyle name="Heading 2" xfId="823" xr:uid="{00000000-0005-0000-0000-000034030000}"/>
    <cellStyle name="Heading 2 2" xfId="824" xr:uid="{00000000-0005-0000-0000-000035030000}"/>
    <cellStyle name="Heading 3" xfId="825" xr:uid="{00000000-0005-0000-0000-000036030000}"/>
    <cellStyle name="Heading 3 2" xfId="826" xr:uid="{00000000-0005-0000-0000-000037030000}"/>
    <cellStyle name="Heading 4" xfId="827" xr:uid="{00000000-0005-0000-0000-000038030000}"/>
    <cellStyle name="Heading 4 2" xfId="828" xr:uid="{00000000-0005-0000-0000-000039030000}"/>
    <cellStyle name="Heading_Chart; DSCR " xfId="829" xr:uid="{00000000-0005-0000-0000-00003A030000}"/>
    <cellStyle name="Heading1" xfId="830" xr:uid="{00000000-0005-0000-0000-00003B030000}"/>
    <cellStyle name="Heading2" xfId="831" xr:uid="{00000000-0005-0000-0000-00003C030000}"/>
    <cellStyle name="Heading3" xfId="832" xr:uid="{00000000-0005-0000-0000-00003D030000}"/>
    <cellStyle name="Headings" xfId="833" xr:uid="{00000000-0005-0000-0000-00003E030000}"/>
    <cellStyle name="Headline I" xfId="834" xr:uid="{00000000-0005-0000-0000-00003F030000}"/>
    <cellStyle name="Headline II" xfId="835" xr:uid="{00000000-0005-0000-0000-000040030000}"/>
    <cellStyle name="Headline III" xfId="836" xr:uid="{00000000-0005-0000-0000-000041030000}"/>
    <cellStyle name="HIGHLIGHT" xfId="837" xr:uid="{00000000-0005-0000-0000-000042030000}"/>
    <cellStyle name="Hyperlink seguido_COF" xfId="838" xr:uid="{00000000-0005-0000-0000-000043030000}"/>
    <cellStyle name="Hyperlink1" xfId="839" xr:uid="{00000000-0005-0000-0000-000044030000}"/>
    <cellStyle name="Hyperlink1 2" xfId="840" xr:uid="{00000000-0005-0000-0000-000045030000}"/>
    <cellStyle name="Hyperlink2" xfId="841" xr:uid="{00000000-0005-0000-0000-000046030000}"/>
    <cellStyle name="Hyperlink2 2" xfId="842" xr:uid="{00000000-0005-0000-0000-000047030000}"/>
    <cellStyle name="Hyperlink3" xfId="843" xr:uid="{00000000-0005-0000-0000-000048030000}"/>
    <cellStyle name="Hyperlink3 2" xfId="844" xr:uid="{00000000-0005-0000-0000-000049030000}"/>
    <cellStyle name="Input" xfId="845" xr:uid="{00000000-0005-0000-0000-00004A030000}"/>
    <cellStyle name="Input [yellow]" xfId="846" xr:uid="{00000000-0005-0000-0000-00004B030000}"/>
    <cellStyle name="Input [yellow] 2" xfId="847" xr:uid="{00000000-0005-0000-0000-00004C030000}"/>
    <cellStyle name="Input [yellow] 2 2" xfId="848" xr:uid="{00000000-0005-0000-0000-00004D030000}"/>
    <cellStyle name="Input 2" xfId="849" xr:uid="{00000000-0005-0000-0000-00004E030000}"/>
    <cellStyle name="Input Box" xfId="850" xr:uid="{00000000-0005-0000-0000-00004F030000}"/>
    <cellStyle name="Input_Белоусовский руднк на 2010г штольня(новая форма) в тенге" xfId="851" xr:uid="{00000000-0005-0000-0000-000050030000}"/>
    <cellStyle name="InputComma" xfId="852" xr:uid="{00000000-0005-0000-0000-000051030000}"/>
    <cellStyle name="inputdate" xfId="853" xr:uid="{00000000-0005-0000-0000-000052030000}"/>
    <cellStyle name="Inputnumbaccid" xfId="854" xr:uid="{00000000-0005-0000-0000-000053030000}"/>
    <cellStyle name="inputpercent" xfId="855" xr:uid="{00000000-0005-0000-0000-000054030000}"/>
    <cellStyle name="Inpyear" xfId="856" xr:uid="{00000000-0005-0000-0000-000055030000}"/>
    <cellStyle name="International" xfId="857" xr:uid="{00000000-0005-0000-0000-000056030000}"/>
    <cellStyle name="International1" xfId="858" xr:uid="{00000000-0005-0000-0000-000057030000}"/>
    <cellStyle name="Labels" xfId="859" xr:uid="{00000000-0005-0000-0000-000058030000}"/>
    <cellStyle name="Link" xfId="860" xr:uid="{00000000-0005-0000-0000-000059030000}"/>
    <cellStyle name="Link Currency (0)" xfId="861" xr:uid="{00000000-0005-0000-0000-00005A030000}"/>
    <cellStyle name="Link Currency (2)" xfId="862" xr:uid="{00000000-0005-0000-0000-00005B030000}"/>
    <cellStyle name="Link Units (0)" xfId="863" xr:uid="{00000000-0005-0000-0000-00005C030000}"/>
    <cellStyle name="Link Units (1)" xfId="864" xr:uid="{00000000-0005-0000-0000-00005D030000}"/>
    <cellStyle name="Link Units (1) 2" xfId="865" xr:uid="{00000000-0005-0000-0000-00005E030000}"/>
    <cellStyle name="Link Units (2)" xfId="866" xr:uid="{00000000-0005-0000-0000-00005F030000}"/>
    <cellStyle name="Linked Cell" xfId="867" xr:uid="{00000000-0005-0000-0000-000060030000}"/>
    <cellStyle name="Linked Cell 2" xfId="868" xr:uid="{00000000-0005-0000-0000-000061030000}"/>
    <cellStyle name="Migliaia (0)" xfId="869" xr:uid="{00000000-0005-0000-0000-000062030000}"/>
    <cellStyle name="Migliaia_30211" xfId="870" xr:uid="{00000000-0005-0000-0000-000063030000}"/>
    <cellStyle name="Millares [0]_CARAT SAPIC" xfId="871" xr:uid="{00000000-0005-0000-0000-000064030000}"/>
    <cellStyle name="Millares_Acuerdo definitivo para el MEM 19 de Octubre v5" xfId="872" xr:uid="{00000000-0005-0000-0000-000065030000}"/>
    <cellStyle name="Milliers [0]_EDYAN" xfId="873" xr:uid="{00000000-0005-0000-0000-000066030000}"/>
    <cellStyle name="Milliers_EDYAN" xfId="874" xr:uid="{00000000-0005-0000-0000-000067030000}"/>
    <cellStyle name="Moeda [0]_0701_Amortiz Difer SpotMarket - Urug" xfId="875" xr:uid="{00000000-0005-0000-0000-000068030000}"/>
    <cellStyle name="Moeda_0701_Amortiz Difer SpotMarket - Urug" xfId="876" xr:uid="{00000000-0005-0000-0000-000069030000}"/>
    <cellStyle name="Moneda [0]_CARAT SAPIC" xfId="877" xr:uid="{00000000-0005-0000-0000-00006A030000}"/>
    <cellStyle name="Moneda_CARAT SAPIC" xfId="878" xr:uid="{00000000-0005-0000-0000-00006B030000}"/>
    <cellStyle name="Monétaire [0]_EDYAN" xfId="879" xr:uid="{00000000-0005-0000-0000-00006C030000}"/>
    <cellStyle name="Monétaire_EDYAN" xfId="880" xr:uid="{00000000-0005-0000-0000-00006D030000}"/>
    <cellStyle name="Multiple" xfId="881" xr:uid="{00000000-0005-0000-0000-00006E030000}"/>
    <cellStyle name="My_Style" xfId="882" xr:uid="{00000000-0005-0000-0000-00006F030000}"/>
    <cellStyle name="Name" xfId="883" xr:uid="{00000000-0005-0000-0000-000070030000}"/>
    <cellStyle name="Nameenter" xfId="884" xr:uid="{00000000-0005-0000-0000-000071030000}"/>
    <cellStyle name="Neutral" xfId="885" xr:uid="{00000000-0005-0000-0000-000072030000}"/>
    <cellStyle name="Neutral 2" xfId="886" xr:uid="{00000000-0005-0000-0000-000073030000}"/>
    <cellStyle name="no dec" xfId="887" xr:uid="{00000000-0005-0000-0000-000074030000}"/>
    <cellStyle name="Norma11l" xfId="888" xr:uid="{00000000-0005-0000-0000-000075030000}"/>
    <cellStyle name="Normal - Style1" xfId="889" xr:uid="{00000000-0005-0000-0000-000076030000}"/>
    <cellStyle name="Normal - Style1 2" xfId="890" xr:uid="{00000000-0005-0000-0000-000077030000}"/>
    <cellStyle name="Normal - Style1 3" xfId="891" xr:uid="{00000000-0005-0000-0000-000078030000}"/>
    <cellStyle name="Normal - Style1 4" xfId="892" xr:uid="{00000000-0005-0000-0000-000079030000}"/>
    <cellStyle name="Normal - Style1 5" xfId="893" xr:uid="{00000000-0005-0000-0000-00007A030000}"/>
    <cellStyle name="Normal 2" xfId="894" xr:uid="{00000000-0005-0000-0000-00007B030000}"/>
    <cellStyle name="Normal 2 2" xfId="895" xr:uid="{00000000-0005-0000-0000-00007C030000}"/>
    <cellStyle name="Normal 2 3" xfId="896" xr:uid="{00000000-0005-0000-0000-00007D030000}"/>
    <cellStyle name="Normal 2 5" xfId="897" xr:uid="{00000000-0005-0000-0000-00007E030000}"/>
    <cellStyle name="Normal 2_0352-EL-001 Rev G - Major Mechanical Equipment List" xfId="898" xr:uid="{00000000-0005-0000-0000-00007F030000}"/>
    <cellStyle name="Normal 3" xfId="899" xr:uid="{00000000-0005-0000-0000-000080030000}"/>
    <cellStyle name="Normal 3 2" xfId="900" xr:uid="{00000000-0005-0000-0000-000081030000}"/>
    <cellStyle name="Normal 3 3" xfId="901" xr:uid="{00000000-0005-0000-0000-000082030000}"/>
    <cellStyle name="Normal 4" xfId="902" xr:uid="{00000000-0005-0000-0000-000083030000}"/>
    <cellStyle name="Normal_ Key Inputs and Outputs" xfId="903" xr:uid="{00000000-0005-0000-0000-000084030000}"/>
    <cellStyle name="Normale_30211" xfId="904" xr:uid="{00000000-0005-0000-0000-000085030000}"/>
    <cellStyle name="normбlnм_laroux" xfId="905" xr:uid="{00000000-0005-0000-0000-000086030000}"/>
    <cellStyle name="Note" xfId="906" xr:uid="{00000000-0005-0000-0000-000087030000}"/>
    <cellStyle name="Note 2" xfId="907" xr:uid="{00000000-0005-0000-0000-000088030000}"/>
    <cellStyle name="Ôčíŕíńîâűé [0]_ďđĺäďđ-110_ďđĺäďđ-110 (2)" xfId="908" xr:uid="{00000000-0005-0000-0000-000089030000}"/>
    <cellStyle name="Output" xfId="909" xr:uid="{00000000-0005-0000-0000-00008A030000}"/>
    <cellStyle name="Output 2" xfId="910" xr:uid="{00000000-0005-0000-0000-00008B030000}"/>
    <cellStyle name="Outputs (Locked)" xfId="911" xr:uid="{00000000-0005-0000-0000-00008C030000}"/>
    <cellStyle name="Page Heading Large" xfId="912" xr:uid="{00000000-0005-0000-0000-00008D030000}"/>
    <cellStyle name="Page Heading Small" xfId="913" xr:uid="{00000000-0005-0000-0000-00008E030000}"/>
    <cellStyle name="paint" xfId="914" xr:uid="{00000000-0005-0000-0000-00008F030000}"/>
    <cellStyle name="Pattern" xfId="915" xr:uid="{00000000-0005-0000-0000-000090030000}"/>
    <cellStyle name="Percent [0]" xfId="916" xr:uid="{00000000-0005-0000-0000-000091030000}"/>
    <cellStyle name="Percent [0] 2" xfId="917" xr:uid="{00000000-0005-0000-0000-000092030000}"/>
    <cellStyle name="Percent [00]" xfId="918" xr:uid="{00000000-0005-0000-0000-000093030000}"/>
    <cellStyle name="Percent [2]" xfId="919" xr:uid="{00000000-0005-0000-0000-000094030000}"/>
    <cellStyle name="Percent 0.00%" xfId="920" xr:uid="{00000000-0005-0000-0000-000095030000}"/>
    <cellStyle name="Percent 2" xfId="921" xr:uid="{00000000-0005-0000-0000-000096030000}"/>
    <cellStyle name="Percent Hard" xfId="922" xr:uid="{00000000-0005-0000-0000-000097030000}"/>
    <cellStyle name="Percent_A DEBT SERVE" xfId="923" xr:uid="{00000000-0005-0000-0000-000098030000}"/>
    <cellStyle name="PercentFormat" xfId="924" xr:uid="{00000000-0005-0000-0000-000099030000}"/>
    <cellStyle name="Porcentual_Deudas EDC 122001" xfId="925" xr:uid="{00000000-0005-0000-0000-00009A030000}"/>
    <cellStyle name="PrePop Currency (0)" xfId="926" xr:uid="{00000000-0005-0000-0000-00009B030000}"/>
    <cellStyle name="PrePop Currency (2)" xfId="927" xr:uid="{00000000-0005-0000-0000-00009C030000}"/>
    <cellStyle name="PrePop Units (0)" xfId="928" xr:uid="{00000000-0005-0000-0000-00009D030000}"/>
    <cellStyle name="PrePop Units (1)" xfId="929" xr:uid="{00000000-0005-0000-0000-00009E030000}"/>
    <cellStyle name="PrePop Units (1) 2" xfId="930" xr:uid="{00000000-0005-0000-0000-00009F030000}"/>
    <cellStyle name="PrePop Units (2)" xfId="931" xr:uid="{00000000-0005-0000-0000-0000A0030000}"/>
    <cellStyle name="PSChar" xfId="932" xr:uid="{00000000-0005-0000-0000-0000A1030000}"/>
    <cellStyle name="PSDate" xfId="933" xr:uid="{00000000-0005-0000-0000-0000A2030000}"/>
    <cellStyle name="PSDec" xfId="934" xr:uid="{00000000-0005-0000-0000-0000A3030000}"/>
    <cellStyle name="PSHeading" xfId="935" xr:uid="{00000000-0005-0000-0000-0000A4030000}"/>
    <cellStyle name="PSInt" xfId="936" xr:uid="{00000000-0005-0000-0000-0000A5030000}"/>
    <cellStyle name="PSSpacer" xfId="937" xr:uid="{00000000-0005-0000-0000-0000A6030000}"/>
    <cellStyle name="Range Name" xfId="938" xr:uid="{00000000-0005-0000-0000-0000A7030000}"/>
    <cellStyle name="RangeName" xfId="939" xr:uid="{00000000-0005-0000-0000-0000A8030000}"/>
    <cellStyle name="Relative" xfId="940" xr:uid="{00000000-0005-0000-0000-0000A9030000}"/>
    <cellStyle name="Reports-0" xfId="941" xr:uid="{00000000-0005-0000-0000-0000AA030000}"/>
    <cellStyle name="Reports-2" xfId="942" xr:uid="{00000000-0005-0000-0000-0000AB030000}"/>
    <cellStyle name="Results" xfId="943" xr:uid="{00000000-0005-0000-0000-0000AC030000}"/>
    <cellStyle name="RMG - PB01.93" xfId="944" xr:uid="{00000000-0005-0000-0000-0000AD030000}"/>
    <cellStyle name="Russian Normal" xfId="945" xr:uid="{00000000-0005-0000-0000-0000AE030000}"/>
    <cellStyle name="S0" xfId="946" xr:uid="{00000000-0005-0000-0000-0000AF030000}"/>
    <cellStyle name="S1" xfId="947" xr:uid="{00000000-0005-0000-0000-0000B0030000}"/>
    <cellStyle name="S10" xfId="948" xr:uid="{00000000-0005-0000-0000-0000B1030000}"/>
    <cellStyle name="S11" xfId="949" xr:uid="{00000000-0005-0000-0000-0000B2030000}"/>
    <cellStyle name="S3" xfId="950" xr:uid="{00000000-0005-0000-0000-0000B3030000}"/>
    <cellStyle name="S5" xfId="951" xr:uid="{00000000-0005-0000-0000-0000B4030000}"/>
    <cellStyle name="S6" xfId="952" xr:uid="{00000000-0005-0000-0000-0000B5030000}"/>
    <cellStyle name="S7" xfId="953" xr:uid="{00000000-0005-0000-0000-0000B6030000}"/>
    <cellStyle name="S8" xfId="954" xr:uid="{00000000-0005-0000-0000-0000B7030000}"/>
    <cellStyle name="S9" xfId="955" xr:uid="{00000000-0005-0000-0000-0000B8030000}"/>
    <cellStyle name="Sep. milhar [0]" xfId="956" xr:uid="{00000000-0005-0000-0000-0000B9030000}"/>
    <cellStyle name="Separador de milhares [0]_COF" xfId="957" xr:uid="{00000000-0005-0000-0000-0000BA030000}"/>
    <cellStyle name="Separador de milhares_COF" xfId="958" xr:uid="{00000000-0005-0000-0000-0000BB030000}"/>
    <cellStyle name="Separator" xfId="959" xr:uid="{00000000-0005-0000-0000-0000BC030000}"/>
    <cellStyle name="Separator2" xfId="960" xr:uid="{00000000-0005-0000-0000-0000BD030000}"/>
    <cellStyle name="Shaded" xfId="961" xr:uid="{00000000-0005-0000-0000-0000BE030000}"/>
    <cellStyle name="Standard_Anpassen der Amortisation" xfId="962" xr:uid="{00000000-0005-0000-0000-0000BF030000}"/>
    <cellStyle name="STYL1 - Style1" xfId="963" xr:uid="{00000000-0005-0000-0000-0000C0030000}"/>
    <cellStyle name="STYLE - Style1" xfId="964" xr:uid="{00000000-0005-0000-0000-0000C1030000}"/>
    <cellStyle name="STYLE - Style2" xfId="965" xr:uid="{00000000-0005-0000-0000-0000C2030000}"/>
    <cellStyle name="STYLE - Style3" xfId="966" xr:uid="{00000000-0005-0000-0000-0000C3030000}"/>
    <cellStyle name="STYLE - Style4" xfId="967" xr:uid="{00000000-0005-0000-0000-0000C4030000}"/>
    <cellStyle name="Style 1" xfId="968" xr:uid="{00000000-0005-0000-0000-0000C5030000}"/>
    <cellStyle name="SubHeading 1" xfId="969" xr:uid="{00000000-0005-0000-0000-0000C6030000}"/>
    <cellStyle name="SubHeading 2" xfId="970" xr:uid="{00000000-0005-0000-0000-0000C7030000}"/>
    <cellStyle name="summation" xfId="971" xr:uid="{00000000-0005-0000-0000-0000C8030000}"/>
    <cellStyle name="Table Col Head" xfId="972" xr:uid="{00000000-0005-0000-0000-0000C9030000}"/>
    <cellStyle name="Table Sub Head" xfId="973" xr:uid="{00000000-0005-0000-0000-0000CA030000}"/>
    <cellStyle name="Table Title" xfId="974" xr:uid="{00000000-0005-0000-0000-0000CB030000}"/>
    <cellStyle name="Table Units" xfId="975" xr:uid="{00000000-0005-0000-0000-0000CC030000}"/>
    <cellStyle name="Temp1" xfId="976" xr:uid="{00000000-0005-0000-0000-0000CD030000}"/>
    <cellStyle name="Text" xfId="977" xr:uid="{00000000-0005-0000-0000-0000CE030000}"/>
    <cellStyle name="Text Indent A" xfId="978" xr:uid="{00000000-0005-0000-0000-0000CF030000}"/>
    <cellStyle name="Text Indent B" xfId="979" xr:uid="{00000000-0005-0000-0000-0000D0030000}"/>
    <cellStyle name="Text Indent B 2" xfId="980" xr:uid="{00000000-0005-0000-0000-0000D1030000}"/>
    <cellStyle name="Text Indent C" xfId="981" xr:uid="{00000000-0005-0000-0000-0000D2030000}"/>
    <cellStyle name="Text Indent C 2" xfId="982" xr:uid="{00000000-0005-0000-0000-0000D3030000}"/>
    <cellStyle name="Text_Бел.рудник штольня" xfId="983" xr:uid="{00000000-0005-0000-0000-0000D4030000}"/>
    <cellStyle name="Tickmark" xfId="984" xr:uid="{00000000-0005-0000-0000-0000D5030000}"/>
    <cellStyle name="TimeLine" xfId="985" xr:uid="{00000000-0005-0000-0000-0000D6030000}"/>
    <cellStyle name="Times New Roman" xfId="986" xr:uid="{00000000-0005-0000-0000-0000D7030000}"/>
    <cellStyle name="Title" xfId="987" xr:uid="{00000000-0005-0000-0000-0000D8030000}"/>
    <cellStyle name="Title 1.0" xfId="988" xr:uid="{00000000-0005-0000-0000-0000D9030000}"/>
    <cellStyle name="Title 1.1" xfId="989" xr:uid="{00000000-0005-0000-0000-0000DA030000}"/>
    <cellStyle name="Title 1.1.1" xfId="990" xr:uid="{00000000-0005-0000-0000-0000DB030000}"/>
    <cellStyle name="Title 1.1_2006 Projections (Oct.9.2006)" xfId="991" xr:uid="{00000000-0005-0000-0000-0000DC030000}"/>
    <cellStyle name="Title 2" xfId="992" xr:uid="{00000000-0005-0000-0000-0000DD030000}"/>
    <cellStyle name="Title Creation" xfId="993" xr:uid="{00000000-0005-0000-0000-0000DE030000}"/>
    <cellStyle name="Title_ТМЦ для заполнения" xfId="994" xr:uid="{00000000-0005-0000-0000-0000DF030000}"/>
    <cellStyle name="Title1" xfId="995" xr:uid="{00000000-0005-0000-0000-0000E0030000}"/>
    <cellStyle name="Titles" xfId="996" xr:uid="{00000000-0005-0000-0000-0000E1030000}"/>
    <cellStyle name="Total" xfId="997" xr:uid="{00000000-0005-0000-0000-0000E2030000}"/>
    <cellStyle name="Total 2" xfId="998" xr:uid="{00000000-0005-0000-0000-0000E3030000}"/>
    <cellStyle name="Total1" xfId="999" xr:uid="{00000000-0005-0000-0000-0000E4030000}"/>
    <cellStyle name="Total2" xfId="1000" xr:uid="{00000000-0005-0000-0000-0000E5030000}"/>
    <cellStyle name="Total3" xfId="1001" xr:uid="{00000000-0005-0000-0000-0000E6030000}"/>
    <cellStyle name="Total4" xfId="1002" xr:uid="{00000000-0005-0000-0000-0000E7030000}"/>
    <cellStyle name="Total5" xfId="1003" xr:uid="{00000000-0005-0000-0000-0000E8030000}"/>
    <cellStyle name="TRL" xfId="1004" xr:uid="{00000000-0005-0000-0000-0000E9030000}"/>
    <cellStyle name="ubordinated Debt" xfId="1005" xr:uid="{00000000-0005-0000-0000-0000EA030000}"/>
    <cellStyle name="Unprot" xfId="1006" xr:uid="{00000000-0005-0000-0000-0000EB030000}"/>
    <cellStyle name="Unprot$" xfId="1007" xr:uid="{00000000-0005-0000-0000-0000EC030000}"/>
    <cellStyle name="Unprot_dimon" xfId="1008" xr:uid="{00000000-0005-0000-0000-0000ED030000}"/>
    <cellStyle name="Unprotect" xfId="1009" xr:uid="{00000000-0005-0000-0000-0000EE030000}"/>
    <cellStyle name="USDInputValue" xfId="1010" xr:uid="{00000000-0005-0000-0000-0000EF030000}"/>
    <cellStyle name="Valuta (0)" xfId="1011" xr:uid="{00000000-0005-0000-0000-0000F0030000}"/>
    <cellStyle name="Valuta_30211" xfId="1012" xr:uid="{00000000-0005-0000-0000-0000F1030000}"/>
    <cellStyle name="W?hrung [0]_Bal sheet - Liab. IHSW" xfId="1013" xr:uid="{00000000-0005-0000-0000-0000F2030000}"/>
    <cellStyle name="W?hrung_Bal sheet - Liab. IHSW" xfId="1014" xr:uid="{00000000-0005-0000-0000-0000F3030000}"/>
    <cellStyle name="Währung [0]_Bal sheet - Liab. IHSW" xfId="1015" xr:uid="{00000000-0005-0000-0000-0000F4030000}"/>
    <cellStyle name="Währung_Bal sheet - Liab. IHSW" xfId="1016" xr:uid="{00000000-0005-0000-0000-0000F5030000}"/>
    <cellStyle name="Warning Text" xfId="1017" xr:uid="{00000000-0005-0000-0000-0000F6030000}"/>
    <cellStyle name="Warning Text 2" xfId="1018" xr:uid="{00000000-0005-0000-0000-0000F7030000}"/>
    <cellStyle name="Year" xfId="1019" xr:uid="{00000000-0005-0000-0000-0000F8030000}"/>
    <cellStyle name="А_бел" xfId="1020" xr:uid="{00000000-0005-0000-0000-0000F9030000}"/>
    <cellStyle name="А_жел" xfId="1021" xr:uid="{00000000-0005-0000-0000-0000FA030000}"/>
    <cellStyle name="Акцент1 2" xfId="1022" xr:uid="{00000000-0005-0000-0000-0000FB030000}"/>
    <cellStyle name="Акцент1 3" xfId="1023" xr:uid="{00000000-0005-0000-0000-0000FC030000}"/>
    <cellStyle name="Акцент2 2" xfId="1024" xr:uid="{00000000-0005-0000-0000-0000FD030000}"/>
    <cellStyle name="Акцент2 3" xfId="1025" xr:uid="{00000000-0005-0000-0000-0000FE030000}"/>
    <cellStyle name="Акцент3 2" xfId="1026" xr:uid="{00000000-0005-0000-0000-0000FF030000}"/>
    <cellStyle name="Акцент3 3" xfId="1027" xr:uid="{00000000-0005-0000-0000-000000040000}"/>
    <cellStyle name="Акцент4 2" xfId="1028" xr:uid="{00000000-0005-0000-0000-000001040000}"/>
    <cellStyle name="Акцент4 3" xfId="1029" xr:uid="{00000000-0005-0000-0000-000002040000}"/>
    <cellStyle name="Акцент5 2" xfId="1030" xr:uid="{00000000-0005-0000-0000-000003040000}"/>
    <cellStyle name="Акцент5 3" xfId="1031" xr:uid="{00000000-0005-0000-0000-000004040000}"/>
    <cellStyle name="Акцент6 2" xfId="1032" xr:uid="{00000000-0005-0000-0000-000005040000}"/>
    <cellStyle name="Акцент6 3" xfId="1033" xr:uid="{00000000-0005-0000-0000-000006040000}"/>
    <cellStyle name="Ввод  2" xfId="1034" xr:uid="{00000000-0005-0000-0000-000007040000}"/>
    <cellStyle name="Ввод  2 2" xfId="1035" xr:uid="{00000000-0005-0000-0000-000008040000}"/>
    <cellStyle name="Ввод  3" xfId="1036" xr:uid="{00000000-0005-0000-0000-000009040000}"/>
    <cellStyle name="Вывод 2" xfId="1037" xr:uid="{00000000-0005-0000-0000-00000A040000}"/>
    <cellStyle name="Вывод 3" xfId="1038" xr:uid="{00000000-0005-0000-0000-00000B040000}"/>
    <cellStyle name="Вычисление 2" xfId="1039" xr:uid="{00000000-0005-0000-0000-00000C040000}"/>
    <cellStyle name="Вычисление 3" xfId="1040" xr:uid="{00000000-0005-0000-0000-00000D040000}"/>
    <cellStyle name="Гиперссылка 2" xfId="1041" xr:uid="{00000000-0005-0000-0000-00000E040000}"/>
    <cellStyle name="Денежный 10" xfId="1042" xr:uid="{00000000-0005-0000-0000-00000F040000}"/>
    <cellStyle name="Денежный 11" xfId="1043" xr:uid="{00000000-0005-0000-0000-000010040000}"/>
    <cellStyle name="Денежный 12" xfId="1044" xr:uid="{00000000-0005-0000-0000-000011040000}"/>
    <cellStyle name="Денежный 13" xfId="1045" xr:uid="{00000000-0005-0000-0000-000012040000}"/>
    <cellStyle name="Денежный 14" xfId="1046" xr:uid="{00000000-0005-0000-0000-000013040000}"/>
    <cellStyle name="Денежный 15" xfId="1047" xr:uid="{00000000-0005-0000-0000-000014040000}"/>
    <cellStyle name="Денежный 16" xfId="1048" xr:uid="{00000000-0005-0000-0000-000015040000}"/>
    <cellStyle name="Денежный 2" xfId="1049" xr:uid="{00000000-0005-0000-0000-000016040000}"/>
    <cellStyle name="Денежный 2 2" xfId="1050" xr:uid="{00000000-0005-0000-0000-000017040000}"/>
    <cellStyle name="Денежный 2 3" xfId="1051" xr:uid="{00000000-0005-0000-0000-000018040000}"/>
    <cellStyle name="Денежный 2 4" xfId="1052" xr:uid="{00000000-0005-0000-0000-000019040000}"/>
    <cellStyle name="Денежный 2 5" xfId="1053" xr:uid="{00000000-0005-0000-0000-00001A040000}"/>
    <cellStyle name="Денежный 2 6" xfId="1054" xr:uid="{00000000-0005-0000-0000-00001B040000}"/>
    <cellStyle name="Денежный 3" xfId="1055" xr:uid="{00000000-0005-0000-0000-00001C040000}"/>
    <cellStyle name="Денежный 4" xfId="1056" xr:uid="{00000000-0005-0000-0000-00001D040000}"/>
    <cellStyle name="Денежный 5" xfId="1057" xr:uid="{00000000-0005-0000-0000-00001E040000}"/>
    <cellStyle name="Денежный 6" xfId="1058" xr:uid="{00000000-0005-0000-0000-00001F040000}"/>
    <cellStyle name="Денежный 7" xfId="1059" xr:uid="{00000000-0005-0000-0000-000020040000}"/>
    <cellStyle name="Денежный 8" xfId="1060" xr:uid="{00000000-0005-0000-0000-000021040000}"/>
    <cellStyle name="Денежный 9" xfId="1061" xr:uid="{00000000-0005-0000-0000-000022040000}"/>
    <cellStyle name="Заголовок 1 2" xfId="1062" xr:uid="{00000000-0005-0000-0000-000023040000}"/>
    <cellStyle name="Заголовок 1 3" xfId="1063" xr:uid="{00000000-0005-0000-0000-000024040000}"/>
    <cellStyle name="Заголовок 2 2" xfId="1064" xr:uid="{00000000-0005-0000-0000-000025040000}"/>
    <cellStyle name="Заголовок 2 3" xfId="1065" xr:uid="{00000000-0005-0000-0000-000026040000}"/>
    <cellStyle name="Заголовок 3 2" xfId="1066" xr:uid="{00000000-0005-0000-0000-000027040000}"/>
    <cellStyle name="Заголовок 3 3" xfId="1067" xr:uid="{00000000-0005-0000-0000-000028040000}"/>
    <cellStyle name="Заголовок 4 2" xfId="1068" xr:uid="{00000000-0005-0000-0000-000029040000}"/>
    <cellStyle name="Заголовок 4 3" xfId="1069" xr:uid="{00000000-0005-0000-0000-00002A040000}"/>
    <cellStyle name="Итог 2" xfId="1070" xr:uid="{00000000-0005-0000-0000-00002B040000}"/>
    <cellStyle name="Итог 3" xfId="1071" xr:uid="{00000000-0005-0000-0000-00002C040000}"/>
    <cellStyle name="КАНДАГАЧ тел3-33-96" xfId="1072" xr:uid="{00000000-0005-0000-0000-00002D040000}"/>
    <cellStyle name="Контрольная ячейка 2" xfId="1073" xr:uid="{00000000-0005-0000-0000-00002E040000}"/>
    <cellStyle name="Контрольная ячейка 3" xfId="1074" xr:uid="{00000000-0005-0000-0000-00002F040000}"/>
    <cellStyle name="Название 2" xfId="1075" xr:uid="{00000000-0005-0000-0000-000030040000}"/>
    <cellStyle name="Название 3" xfId="1076" xr:uid="{00000000-0005-0000-0000-000031040000}"/>
    <cellStyle name="Нейтральный 2" xfId="1077" xr:uid="{00000000-0005-0000-0000-000032040000}"/>
    <cellStyle name="Нейтральный 3" xfId="1078" xr:uid="{00000000-0005-0000-0000-000033040000}"/>
    <cellStyle name="Обычный" xfId="0" builtinId="0"/>
    <cellStyle name="Обычный 10" xfId="1079" xr:uid="{00000000-0005-0000-0000-000035040000}"/>
    <cellStyle name="Обычный 10 2" xfId="1080" xr:uid="{00000000-0005-0000-0000-000036040000}"/>
    <cellStyle name="Обычный 10 2 2" xfId="1081" xr:uid="{00000000-0005-0000-0000-000037040000}"/>
    <cellStyle name="Обычный 10 3" xfId="1082" xr:uid="{00000000-0005-0000-0000-000038040000}"/>
    <cellStyle name="Обычный 10 4" xfId="1083" xr:uid="{00000000-0005-0000-0000-000039040000}"/>
    <cellStyle name="Обычный 10 5" xfId="1084" xr:uid="{00000000-0005-0000-0000-00003A040000}"/>
    <cellStyle name="Обычный 10 6" xfId="1085" xr:uid="{00000000-0005-0000-0000-00003B040000}"/>
    <cellStyle name="Обычный 10 7" xfId="1086" xr:uid="{00000000-0005-0000-0000-00003C040000}"/>
    <cellStyle name="Обычный 10 90" xfId="1087" xr:uid="{00000000-0005-0000-0000-00003D040000}"/>
    <cellStyle name="Обычный 10_жезкент" xfId="1088" xr:uid="{00000000-0005-0000-0000-00003E040000}"/>
    <cellStyle name="Обычный 103" xfId="1089" xr:uid="{00000000-0005-0000-0000-00003F040000}"/>
    <cellStyle name="Обычный 104" xfId="1090" xr:uid="{00000000-0005-0000-0000-000040040000}"/>
    <cellStyle name="Обычный 106 2" xfId="1091" xr:uid="{00000000-0005-0000-0000-000041040000}"/>
    <cellStyle name="Обычный 108" xfId="1092" xr:uid="{00000000-0005-0000-0000-000042040000}"/>
    <cellStyle name="Обычный 11" xfId="1093" xr:uid="{00000000-0005-0000-0000-000043040000}"/>
    <cellStyle name="Обычный 11 2" xfId="1094" xr:uid="{00000000-0005-0000-0000-000044040000}"/>
    <cellStyle name="Обычный 11 3" xfId="1095" xr:uid="{00000000-0005-0000-0000-000045040000}"/>
    <cellStyle name="Обычный 11 4" xfId="1096" xr:uid="{00000000-0005-0000-0000-000046040000}"/>
    <cellStyle name="Обычный 11 5" xfId="1097" xr:uid="{00000000-0005-0000-0000-000047040000}"/>
    <cellStyle name="Обычный 11 89 2" xfId="1098" xr:uid="{00000000-0005-0000-0000-000048040000}"/>
    <cellStyle name="Обычный 11 89 2 2" xfId="1099" xr:uid="{00000000-0005-0000-0000-000049040000}"/>
    <cellStyle name="Обычный 11 89 3" xfId="1100" xr:uid="{00000000-0005-0000-0000-00004A040000}"/>
    <cellStyle name="Обычный 11_жезкент" xfId="1101" xr:uid="{00000000-0005-0000-0000-00004B040000}"/>
    <cellStyle name="Обычный 111" xfId="1102" xr:uid="{00000000-0005-0000-0000-00004C040000}"/>
    <cellStyle name="Обычный 113" xfId="1103" xr:uid="{00000000-0005-0000-0000-00004D040000}"/>
    <cellStyle name="Обычный 114" xfId="1104" xr:uid="{00000000-0005-0000-0000-00004E040000}"/>
    <cellStyle name="Обычный 115" xfId="1105" xr:uid="{00000000-0005-0000-0000-00004F040000}"/>
    <cellStyle name="Обычный 115 2" xfId="1106" xr:uid="{00000000-0005-0000-0000-000050040000}"/>
    <cellStyle name="Обычный 116" xfId="1107" xr:uid="{00000000-0005-0000-0000-000051040000}"/>
    <cellStyle name="Обычный 117" xfId="1108" xr:uid="{00000000-0005-0000-0000-000052040000}"/>
    <cellStyle name="Обычный 12" xfId="1109" xr:uid="{00000000-0005-0000-0000-000053040000}"/>
    <cellStyle name="Обычный 12 10" xfId="1110" xr:uid="{00000000-0005-0000-0000-000054040000}"/>
    <cellStyle name="Обычный 12 2" xfId="1111" xr:uid="{00000000-0005-0000-0000-000055040000}"/>
    <cellStyle name="Обычный 121" xfId="1112" xr:uid="{00000000-0005-0000-0000-000056040000}"/>
    <cellStyle name="Обычный 123" xfId="1113" xr:uid="{00000000-0005-0000-0000-000057040000}"/>
    <cellStyle name="Обычный 13" xfId="1114" xr:uid="{00000000-0005-0000-0000-000058040000}"/>
    <cellStyle name="Обычный 13 2" xfId="1115" xr:uid="{00000000-0005-0000-0000-000059040000}"/>
    <cellStyle name="Обычный 14" xfId="1116" xr:uid="{00000000-0005-0000-0000-00005A040000}"/>
    <cellStyle name="Обычный 14 2" xfId="1117" xr:uid="{00000000-0005-0000-0000-00005B040000}"/>
    <cellStyle name="Обычный 14 2 2" xfId="1118" xr:uid="{00000000-0005-0000-0000-00005C040000}"/>
    <cellStyle name="Обычный 14 3" xfId="1119" xr:uid="{00000000-0005-0000-0000-00005D040000}"/>
    <cellStyle name="Обычный 14 7" xfId="1120" xr:uid="{00000000-0005-0000-0000-00005E040000}"/>
    <cellStyle name="Обычный 15" xfId="1121" xr:uid="{00000000-0005-0000-0000-00005F040000}"/>
    <cellStyle name="Обычный 15 2" xfId="1122" xr:uid="{00000000-0005-0000-0000-000060040000}"/>
    <cellStyle name="Обычный 16" xfId="1123" xr:uid="{00000000-0005-0000-0000-000061040000}"/>
    <cellStyle name="Обычный 16 2" xfId="1124" xr:uid="{00000000-0005-0000-0000-000062040000}"/>
    <cellStyle name="Обычный 17" xfId="1125" xr:uid="{00000000-0005-0000-0000-000063040000}"/>
    <cellStyle name="Обычный 17 2" xfId="1126" xr:uid="{00000000-0005-0000-0000-000064040000}"/>
    <cellStyle name="Обычный 18" xfId="1127" xr:uid="{00000000-0005-0000-0000-000065040000}"/>
    <cellStyle name="Обычный 18 2" xfId="1128" xr:uid="{00000000-0005-0000-0000-000066040000}"/>
    <cellStyle name="Обычный 19" xfId="1129" xr:uid="{00000000-0005-0000-0000-000067040000}"/>
    <cellStyle name="Обычный 19 2" xfId="1130" xr:uid="{00000000-0005-0000-0000-000068040000}"/>
    <cellStyle name="Обычный 2" xfId="1" xr:uid="{00000000-0005-0000-0000-000069040000}"/>
    <cellStyle name="Обычный 2 10" xfId="1131" xr:uid="{00000000-0005-0000-0000-00006A040000}"/>
    <cellStyle name="Обычный 2 2" xfId="1132" xr:uid="{00000000-0005-0000-0000-00006B040000}"/>
    <cellStyle name="Обычный 2 2 2" xfId="1133" xr:uid="{00000000-0005-0000-0000-00006C040000}"/>
    <cellStyle name="Обычный 2 2 2 10" xfId="1134" xr:uid="{00000000-0005-0000-0000-00006D040000}"/>
    <cellStyle name="Обычный 2 2 2 2" xfId="1135" xr:uid="{00000000-0005-0000-0000-00006E040000}"/>
    <cellStyle name="Обычный 2 2 2 2 2" xfId="1136" xr:uid="{00000000-0005-0000-0000-00006F040000}"/>
    <cellStyle name="Обычный 2 2 2 2 3" xfId="1137" xr:uid="{00000000-0005-0000-0000-000070040000}"/>
    <cellStyle name="Обычный 2 2 2 2 4" xfId="1138" xr:uid="{00000000-0005-0000-0000-000071040000}"/>
    <cellStyle name="Обычный 2 2 2 2 5" xfId="1139" xr:uid="{00000000-0005-0000-0000-000072040000}"/>
    <cellStyle name="Обычный 2 2 2 3" xfId="1140" xr:uid="{00000000-0005-0000-0000-000073040000}"/>
    <cellStyle name="Обычный 2 2 2 4" xfId="1141" xr:uid="{00000000-0005-0000-0000-000074040000}"/>
    <cellStyle name="Обычный 2 2 2 5" xfId="1142" xr:uid="{00000000-0005-0000-0000-000075040000}"/>
    <cellStyle name="Обычный 2 2 3" xfId="1143" xr:uid="{00000000-0005-0000-0000-000076040000}"/>
    <cellStyle name="Обычный 2 2 3 2" xfId="1144" xr:uid="{00000000-0005-0000-0000-000077040000}"/>
    <cellStyle name="Обычный 2 2 3 3" xfId="1145" xr:uid="{00000000-0005-0000-0000-000078040000}"/>
    <cellStyle name="Обычный 2 2 3 4" xfId="1146" xr:uid="{00000000-0005-0000-0000-000079040000}"/>
    <cellStyle name="Обычный 2 2 3 5" xfId="1147" xr:uid="{00000000-0005-0000-0000-00007A040000}"/>
    <cellStyle name="Обычный 2 2 4" xfId="1148" xr:uid="{00000000-0005-0000-0000-00007B040000}"/>
    <cellStyle name="Обычный 2 2 5" xfId="1149" xr:uid="{00000000-0005-0000-0000-00007C040000}"/>
    <cellStyle name="Обычный 2 2 6" xfId="1150" xr:uid="{00000000-0005-0000-0000-00007D040000}"/>
    <cellStyle name="Обычный 2 2_KPI_DES_2012 май" xfId="1151" xr:uid="{00000000-0005-0000-0000-00007E040000}"/>
    <cellStyle name="Обычный 2 3" xfId="1152" xr:uid="{00000000-0005-0000-0000-00007F040000}"/>
    <cellStyle name="Обычный 2 3 2" xfId="1153" xr:uid="{00000000-0005-0000-0000-000080040000}"/>
    <cellStyle name="Обычный 2 3 3" xfId="1154" xr:uid="{00000000-0005-0000-0000-000081040000}"/>
    <cellStyle name="Обычный 2 3_ЖТЭЦ" xfId="1155" xr:uid="{00000000-0005-0000-0000-000082040000}"/>
    <cellStyle name="Обычный 2 4" xfId="1156" xr:uid="{00000000-0005-0000-0000-000083040000}"/>
    <cellStyle name="Обычный 2 4 2" xfId="1157" xr:uid="{00000000-0005-0000-0000-000084040000}"/>
    <cellStyle name="Обычный 2 4 3" xfId="1158" xr:uid="{00000000-0005-0000-0000-000085040000}"/>
    <cellStyle name="Обычный 2 4 4" xfId="1159" xr:uid="{00000000-0005-0000-0000-000086040000}"/>
    <cellStyle name="Обычный 2 4 5" xfId="1160" xr:uid="{00000000-0005-0000-0000-000087040000}"/>
    <cellStyle name="Обычный 2 4_жезкент" xfId="1161" xr:uid="{00000000-0005-0000-0000-000088040000}"/>
    <cellStyle name="Обычный 2 5" xfId="1162" xr:uid="{00000000-0005-0000-0000-000089040000}"/>
    <cellStyle name="Обычный 2 5 2" xfId="1163" xr:uid="{00000000-0005-0000-0000-00008A040000}"/>
    <cellStyle name="Обычный 2 5 2 2" xfId="1164" xr:uid="{00000000-0005-0000-0000-00008B040000}"/>
    <cellStyle name="Обычный 2 5 3" xfId="1165" xr:uid="{00000000-0005-0000-0000-00008C040000}"/>
    <cellStyle name="Обычный 2 5 4" xfId="1166" xr:uid="{00000000-0005-0000-0000-00008D040000}"/>
    <cellStyle name="Обычный 2 5 5" xfId="1167" xr:uid="{00000000-0005-0000-0000-00008E040000}"/>
    <cellStyle name="Обычный 2 6" xfId="1168" xr:uid="{00000000-0005-0000-0000-00008F040000}"/>
    <cellStyle name="Обычный 2 6 2" xfId="1169" xr:uid="{00000000-0005-0000-0000-000090040000}"/>
    <cellStyle name="Обычный 2 7" xfId="1170" xr:uid="{00000000-0005-0000-0000-000091040000}"/>
    <cellStyle name="Обычный 2 8" xfId="1171" xr:uid="{00000000-0005-0000-0000-000092040000}"/>
    <cellStyle name="Обычный 2 9" xfId="1172" xr:uid="{00000000-0005-0000-0000-000093040000}"/>
    <cellStyle name="Обычный 2_KCC CC Budget 2010 v7.0" xfId="1173" xr:uid="{00000000-0005-0000-0000-000094040000}"/>
    <cellStyle name="Обычный 20" xfId="1174" xr:uid="{00000000-0005-0000-0000-000095040000}"/>
    <cellStyle name="Обычный 20 2" xfId="1175" xr:uid="{00000000-0005-0000-0000-000096040000}"/>
    <cellStyle name="Обычный 21" xfId="1176" xr:uid="{00000000-0005-0000-0000-000097040000}"/>
    <cellStyle name="Обычный 21 2" xfId="1177" xr:uid="{00000000-0005-0000-0000-000098040000}"/>
    <cellStyle name="Обычный 22" xfId="1178" xr:uid="{00000000-0005-0000-0000-000099040000}"/>
    <cellStyle name="Обычный 22 2" xfId="1179" xr:uid="{00000000-0005-0000-0000-00009A040000}"/>
    <cellStyle name="Обычный 23" xfId="1180" xr:uid="{00000000-0005-0000-0000-00009B040000}"/>
    <cellStyle name="Обычный 23 2" xfId="1181" xr:uid="{00000000-0005-0000-0000-00009C040000}"/>
    <cellStyle name="Обычный 24" xfId="1182" xr:uid="{00000000-0005-0000-0000-00009D040000}"/>
    <cellStyle name="Обычный 24 2" xfId="1183" xr:uid="{00000000-0005-0000-0000-00009E040000}"/>
    <cellStyle name="Обычный 25" xfId="1184" xr:uid="{00000000-0005-0000-0000-00009F040000}"/>
    <cellStyle name="Обычный 26" xfId="1185" xr:uid="{00000000-0005-0000-0000-0000A0040000}"/>
    <cellStyle name="Обычный 27" xfId="1186" xr:uid="{00000000-0005-0000-0000-0000A1040000}"/>
    <cellStyle name="Обычный 28" xfId="1187" xr:uid="{00000000-0005-0000-0000-0000A2040000}"/>
    <cellStyle name="Обычный 29" xfId="1188" xr:uid="{00000000-0005-0000-0000-0000A3040000}"/>
    <cellStyle name="Обычный 3" xfId="1189" xr:uid="{00000000-0005-0000-0000-0000A4040000}"/>
    <cellStyle name="Обычный 3 2" xfId="1190" xr:uid="{00000000-0005-0000-0000-0000A5040000}"/>
    <cellStyle name="Обычный 3 2 2" xfId="1191" xr:uid="{00000000-0005-0000-0000-0000A6040000}"/>
    <cellStyle name="Обычный 3 2 3" xfId="1192" xr:uid="{00000000-0005-0000-0000-0000A7040000}"/>
    <cellStyle name="Обычный 3 2 4" xfId="1193" xr:uid="{00000000-0005-0000-0000-0000A8040000}"/>
    <cellStyle name="Обычный 3 2 5" xfId="1194" xr:uid="{00000000-0005-0000-0000-0000A9040000}"/>
    <cellStyle name="Обычный 3 3" xfId="1195" xr:uid="{00000000-0005-0000-0000-0000AA040000}"/>
    <cellStyle name="Обычный 3 3 2" xfId="1196" xr:uid="{00000000-0005-0000-0000-0000AB040000}"/>
    <cellStyle name="Обычный 3 3 2 2" xfId="1197" xr:uid="{00000000-0005-0000-0000-0000AC040000}"/>
    <cellStyle name="Обычный 3 3 2 3" xfId="1198" xr:uid="{00000000-0005-0000-0000-0000AD040000}"/>
    <cellStyle name="Обычный 3 3 3" xfId="1199" xr:uid="{00000000-0005-0000-0000-0000AE040000}"/>
    <cellStyle name="Обычный 3 3_ЖТЭЦ, штатное расп. на 1.02.2011год,15 999" xfId="1200" xr:uid="{00000000-0005-0000-0000-0000AF040000}"/>
    <cellStyle name="Обычный 3 4" xfId="1201" xr:uid="{00000000-0005-0000-0000-0000B0040000}"/>
    <cellStyle name="Обычный 3 4 2" xfId="1202" xr:uid="{00000000-0005-0000-0000-0000B1040000}"/>
    <cellStyle name="Обычный 3 4 3" xfId="1203" xr:uid="{00000000-0005-0000-0000-0000B2040000}"/>
    <cellStyle name="Обычный 3 5" xfId="1204" xr:uid="{00000000-0005-0000-0000-0000B3040000}"/>
    <cellStyle name="Обычный 3 5 2" xfId="1205" xr:uid="{00000000-0005-0000-0000-0000B4040000}"/>
    <cellStyle name="Обычный 3 6" xfId="1206" xr:uid="{00000000-0005-0000-0000-0000B5040000}"/>
    <cellStyle name="Обычный 3 7" xfId="1207" xr:uid="{00000000-0005-0000-0000-0000B6040000}"/>
    <cellStyle name="Обычный 3 8" xfId="1208" xr:uid="{00000000-0005-0000-0000-0000B7040000}"/>
    <cellStyle name="Обычный 3 9" xfId="1209" xr:uid="{00000000-0005-0000-0000-0000B8040000}"/>
    <cellStyle name="Обычный 3_8888888888888" xfId="1210" xr:uid="{00000000-0005-0000-0000-0000B9040000}"/>
    <cellStyle name="Обычный 30" xfId="1211" xr:uid="{00000000-0005-0000-0000-0000BA040000}"/>
    <cellStyle name="Обычный 31" xfId="1212" xr:uid="{00000000-0005-0000-0000-0000BB040000}"/>
    <cellStyle name="Обычный 32" xfId="1213" xr:uid="{00000000-0005-0000-0000-0000BC040000}"/>
    <cellStyle name="Обычный 33" xfId="1214" xr:uid="{00000000-0005-0000-0000-0000BD040000}"/>
    <cellStyle name="Обычный 33 2" xfId="1215" xr:uid="{00000000-0005-0000-0000-0000BE040000}"/>
    <cellStyle name="Обычный 34" xfId="1216" xr:uid="{00000000-0005-0000-0000-0000BF040000}"/>
    <cellStyle name="Обычный 35" xfId="1217" xr:uid="{00000000-0005-0000-0000-0000C0040000}"/>
    <cellStyle name="Обычный 35 2" xfId="1218" xr:uid="{00000000-0005-0000-0000-0000C1040000}"/>
    <cellStyle name="Обычный 36" xfId="1219" xr:uid="{00000000-0005-0000-0000-0000C2040000}"/>
    <cellStyle name="Обычный 37" xfId="1220" xr:uid="{00000000-0005-0000-0000-0000C3040000}"/>
    <cellStyle name="Обычный 38" xfId="1221" xr:uid="{00000000-0005-0000-0000-0000C4040000}"/>
    <cellStyle name="Обычный 39" xfId="1222" xr:uid="{00000000-0005-0000-0000-0000C5040000}"/>
    <cellStyle name="Обычный 4" xfId="1223" xr:uid="{00000000-0005-0000-0000-0000C6040000}"/>
    <cellStyle name="Обычный 4 2" xfId="1224" xr:uid="{00000000-0005-0000-0000-0000C7040000}"/>
    <cellStyle name="Обычный 4 2 2" xfId="1225" xr:uid="{00000000-0005-0000-0000-0000C8040000}"/>
    <cellStyle name="Обычный 4 2 3" xfId="1226" xr:uid="{00000000-0005-0000-0000-0000C9040000}"/>
    <cellStyle name="Обычный 4 3" xfId="1227" xr:uid="{00000000-0005-0000-0000-0000CA040000}"/>
    <cellStyle name="Обычный 4 3 2" xfId="1228" xr:uid="{00000000-0005-0000-0000-0000CB040000}"/>
    <cellStyle name="Обычный 4 3 3" xfId="1229" xr:uid="{00000000-0005-0000-0000-0000CC040000}"/>
    <cellStyle name="Обычный 4 4" xfId="1230" xr:uid="{00000000-0005-0000-0000-0000CD040000}"/>
    <cellStyle name="Обычный 4 7" xfId="1231" xr:uid="{00000000-0005-0000-0000-0000CE040000}"/>
    <cellStyle name="Обычный 4_КП по Бел руд(штольня )на 2011 г алгоритм ТМЦ" xfId="1232" xr:uid="{00000000-0005-0000-0000-0000CF040000}"/>
    <cellStyle name="Обычный 40" xfId="1233" xr:uid="{00000000-0005-0000-0000-0000D0040000}"/>
    <cellStyle name="Обычный 41" xfId="1234" xr:uid="{00000000-0005-0000-0000-0000D1040000}"/>
    <cellStyle name="Обычный 41 3" xfId="1235" xr:uid="{00000000-0005-0000-0000-0000D2040000}"/>
    <cellStyle name="Обычный 42 2 2" xfId="1236" xr:uid="{00000000-0005-0000-0000-0000D3040000}"/>
    <cellStyle name="Обычный 46" xfId="1237" xr:uid="{00000000-0005-0000-0000-0000D4040000}"/>
    <cellStyle name="Обычный 5" xfId="1238" xr:uid="{00000000-0005-0000-0000-0000D5040000}"/>
    <cellStyle name="Обычный 5 2" xfId="1239" xr:uid="{00000000-0005-0000-0000-0000D6040000}"/>
    <cellStyle name="Обычный 5 2 2 2" xfId="1240" xr:uid="{00000000-0005-0000-0000-0000D7040000}"/>
    <cellStyle name="Обычный 5 3" xfId="1241" xr:uid="{00000000-0005-0000-0000-0000D8040000}"/>
    <cellStyle name="Обычный 5 4" xfId="1242" xr:uid="{00000000-0005-0000-0000-0000D9040000}"/>
    <cellStyle name="Обычный 5 5" xfId="1243" xr:uid="{00000000-0005-0000-0000-0000DA040000}"/>
    <cellStyle name="Обычный 5_для ДЭС на 2013 г (18сентября)" xfId="1244" xr:uid="{00000000-0005-0000-0000-0000DB040000}"/>
    <cellStyle name="Обычный 6" xfId="1245" xr:uid="{00000000-0005-0000-0000-0000DC040000}"/>
    <cellStyle name="Обычный 6 2" xfId="1246" xr:uid="{00000000-0005-0000-0000-0000DD040000}"/>
    <cellStyle name="Обычный 6 2 2" xfId="1247" xr:uid="{00000000-0005-0000-0000-0000DE040000}"/>
    <cellStyle name="Обычный 6 2 3" xfId="1248" xr:uid="{00000000-0005-0000-0000-0000DF040000}"/>
    <cellStyle name="Обычный 6 2 4" xfId="1249" xr:uid="{00000000-0005-0000-0000-0000E0040000}"/>
    <cellStyle name="Обычный 6 2 5" xfId="1250" xr:uid="{00000000-0005-0000-0000-0000E1040000}"/>
    <cellStyle name="Обычный 6 3" xfId="1251" xr:uid="{00000000-0005-0000-0000-0000E2040000}"/>
    <cellStyle name="Обычный 6 4" xfId="1252" xr:uid="{00000000-0005-0000-0000-0000E3040000}"/>
    <cellStyle name="Обычный 6 5" xfId="1253" xr:uid="{00000000-0005-0000-0000-0000E4040000}"/>
    <cellStyle name="Обычный 7" xfId="1254" xr:uid="{00000000-0005-0000-0000-0000E5040000}"/>
    <cellStyle name="Обычный 7 2" xfId="1255" xr:uid="{00000000-0005-0000-0000-0000E6040000}"/>
    <cellStyle name="Обычный 7 3" xfId="1256" xr:uid="{00000000-0005-0000-0000-0000E7040000}"/>
    <cellStyle name="Обычный 7 4" xfId="1257" xr:uid="{00000000-0005-0000-0000-0000E8040000}"/>
    <cellStyle name="Обычный 7 5" xfId="1258" xr:uid="{00000000-0005-0000-0000-0000E9040000}"/>
    <cellStyle name="Обычный 7 6" xfId="1259" xr:uid="{00000000-0005-0000-0000-0000EA040000}"/>
    <cellStyle name="Обычный 7 7 2" xfId="1260" xr:uid="{00000000-0005-0000-0000-0000EB040000}"/>
    <cellStyle name="Обычный 8" xfId="1261" xr:uid="{00000000-0005-0000-0000-0000EC040000}"/>
    <cellStyle name="Обычный 8 2" xfId="1262" xr:uid="{00000000-0005-0000-0000-0000ED040000}"/>
    <cellStyle name="Обычный 8 3" xfId="1263" xr:uid="{00000000-0005-0000-0000-0000EE040000}"/>
    <cellStyle name="Обычный 8 4" xfId="1264" xr:uid="{00000000-0005-0000-0000-0000EF040000}"/>
    <cellStyle name="Обычный 8 5" xfId="1265" xr:uid="{00000000-0005-0000-0000-0000F0040000}"/>
    <cellStyle name="Обычный 9" xfId="1266" xr:uid="{00000000-0005-0000-0000-0000F1040000}"/>
    <cellStyle name="Обычный 9 2" xfId="1267" xr:uid="{00000000-0005-0000-0000-0000F2040000}"/>
    <cellStyle name="Обычный 9 3" xfId="1268" xr:uid="{00000000-0005-0000-0000-0000F3040000}"/>
    <cellStyle name="Обычный 9 4" xfId="1269" xr:uid="{00000000-0005-0000-0000-0000F4040000}"/>
    <cellStyle name="Обычный 9 5" xfId="1270" xr:uid="{00000000-0005-0000-0000-0000F5040000}"/>
    <cellStyle name="Плохой 2" xfId="1271" xr:uid="{00000000-0005-0000-0000-0000F6040000}"/>
    <cellStyle name="Плохой 3" xfId="1272" xr:uid="{00000000-0005-0000-0000-0000F7040000}"/>
    <cellStyle name="Пояснение 2" xfId="1273" xr:uid="{00000000-0005-0000-0000-0000F8040000}"/>
    <cellStyle name="Пояснение 3" xfId="1274" xr:uid="{00000000-0005-0000-0000-0000F9040000}"/>
    <cellStyle name="Примечание 2" xfId="1275" xr:uid="{00000000-0005-0000-0000-0000FA040000}"/>
    <cellStyle name="Примечание 2 2" xfId="1276" xr:uid="{00000000-0005-0000-0000-0000FB040000}"/>
    <cellStyle name="Примечание 2 3" xfId="1277" xr:uid="{00000000-0005-0000-0000-0000FC040000}"/>
    <cellStyle name="Примечание 3" xfId="1278" xr:uid="{00000000-0005-0000-0000-0000FD040000}"/>
    <cellStyle name="Процентный 10" xfId="1279" xr:uid="{00000000-0005-0000-0000-0000FE040000}"/>
    <cellStyle name="Процентный 2" xfId="1280" xr:uid="{00000000-0005-0000-0000-0000FF040000}"/>
    <cellStyle name="Процентный 2 2" xfId="1281" xr:uid="{00000000-0005-0000-0000-000000050000}"/>
    <cellStyle name="Процентный 2 2 2" xfId="1282" xr:uid="{00000000-0005-0000-0000-000001050000}"/>
    <cellStyle name="Процентный 3" xfId="1283" xr:uid="{00000000-0005-0000-0000-000002050000}"/>
    <cellStyle name="Процентный 4" xfId="1284" xr:uid="{00000000-0005-0000-0000-000003050000}"/>
    <cellStyle name="Процентный 5" xfId="1285" xr:uid="{00000000-0005-0000-0000-000004050000}"/>
    <cellStyle name="Процентный 5 2" xfId="1286" xr:uid="{00000000-0005-0000-0000-000005050000}"/>
    <cellStyle name="Связанная ячейка 2" xfId="1287" xr:uid="{00000000-0005-0000-0000-000006050000}"/>
    <cellStyle name="Связанная ячейка 3" xfId="1288" xr:uid="{00000000-0005-0000-0000-000007050000}"/>
    <cellStyle name="Стиль 1" xfId="1289" xr:uid="{00000000-0005-0000-0000-000008050000}"/>
    <cellStyle name="Стиль 1 2" xfId="1290" xr:uid="{00000000-0005-0000-0000-000009050000}"/>
    <cellStyle name="Стиль 1 3" xfId="1291" xr:uid="{00000000-0005-0000-0000-00000A050000}"/>
    <cellStyle name="Стиль 1_Производственная программа ДЭС на 2013 год  24 09  (2)" xfId="1292" xr:uid="{00000000-0005-0000-0000-00000B050000}"/>
    <cellStyle name="Стиль 10" xfId="1293" xr:uid="{00000000-0005-0000-0000-00000C050000}"/>
    <cellStyle name="Стиль 11" xfId="1294" xr:uid="{00000000-0005-0000-0000-00000D050000}"/>
    <cellStyle name="Стиль 12" xfId="1295" xr:uid="{00000000-0005-0000-0000-00000E050000}"/>
    <cellStyle name="Стиль 13" xfId="1296" xr:uid="{00000000-0005-0000-0000-00000F050000}"/>
    <cellStyle name="Стиль 14" xfId="1297" xr:uid="{00000000-0005-0000-0000-000010050000}"/>
    <cellStyle name="Стиль 15" xfId="1298" xr:uid="{00000000-0005-0000-0000-000011050000}"/>
    <cellStyle name="Стиль 16" xfId="1299" xr:uid="{00000000-0005-0000-0000-000012050000}"/>
    <cellStyle name="Стиль 17" xfId="1300" xr:uid="{00000000-0005-0000-0000-000013050000}"/>
    <cellStyle name="Стиль 18" xfId="1301" xr:uid="{00000000-0005-0000-0000-000014050000}"/>
    <cellStyle name="Стиль 19" xfId="1302" xr:uid="{00000000-0005-0000-0000-000015050000}"/>
    <cellStyle name="Стиль 2" xfId="1303" xr:uid="{00000000-0005-0000-0000-000016050000}"/>
    <cellStyle name="Стиль 20" xfId="1304" xr:uid="{00000000-0005-0000-0000-000017050000}"/>
    <cellStyle name="Стиль 21" xfId="1305" xr:uid="{00000000-0005-0000-0000-000018050000}"/>
    <cellStyle name="Стиль 22" xfId="1306" xr:uid="{00000000-0005-0000-0000-000019050000}"/>
    <cellStyle name="Стиль 23" xfId="1307" xr:uid="{00000000-0005-0000-0000-00001A050000}"/>
    <cellStyle name="Стиль 24" xfId="1308" xr:uid="{00000000-0005-0000-0000-00001B050000}"/>
    <cellStyle name="Стиль 25" xfId="1309" xr:uid="{00000000-0005-0000-0000-00001C050000}"/>
    <cellStyle name="Стиль 26" xfId="1310" xr:uid="{00000000-0005-0000-0000-00001D050000}"/>
    <cellStyle name="Стиль 27" xfId="1311" xr:uid="{00000000-0005-0000-0000-00001E050000}"/>
    <cellStyle name="Стиль 28" xfId="1312" xr:uid="{00000000-0005-0000-0000-00001F050000}"/>
    <cellStyle name="Стиль 3" xfId="1313" xr:uid="{00000000-0005-0000-0000-000020050000}"/>
    <cellStyle name="Стиль 4" xfId="1314" xr:uid="{00000000-0005-0000-0000-000021050000}"/>
    <cellStyle name="Стиль 5" xfId="1315" xr:uid="{00000000-0005-0000-0000-000022050000}"/>
    <cellStyle name="Стиль 6" xfId="1316" xr:uid="{00000000-0005-0000-0000-000023050000}"/>
    <cellStyle name="Стиль 7" xfId="1317" xr:uid="{00000000-0005-0000-0000-000024050000}"/>
    <cellStyle name="Стиль 8" xfId="1318" xr:uid="{00000000-0005-0000-0000-000025050000}"/>
    <cellStyle name="Стиль 9" xfId="1319" xr:uid="{00000000-0005-0000-0000-000026050000}"/>
    <cellStyle name="Текст предупреждения 2" xfId="1320" xr:uid="{00000000-0005-0000-0000-000027050000}"/>
    <cellStyle name="Текст предупреждения 3" xfId="1321" xr:uid="{00000000-0005-0000-0000-000028050000}"/>
    <cellStyle name="Тысячи [0]" xfId="1322" xr:uid="{00000000-0005-0000-0000-000029050000}"/>
    <cellStyle name="Тысячи_01.05.96-uk" xfId="1323" xr:uid="{00000000-0005-0000-0000-00002A050000}"/>
    <cellStyle name="Финансовый [0] 2" xfId="1324" xr:uid="{00000000-0005-0000-0000-00002B050000}"/>
    <cellStyle name="Финансовый 10" xfId="1325" xr:uid="{00000000-0005-0000-0000-00002C050000}"/>
    <cellStyle name="Финансовый 10 5" xfId="1326" xr:uid="{00000000-0005-0000-0000-00002D050000}"/>
    <cellStyle name="Финансовый 11" xfId="1327" xr:uid="{00000000-0005-0000-0000-00002E050000}"/>
    <cellStyle name="Финансовый 12" xfId="1328" xr:uid="{00000000-0005-0000-0000-00002F050000}"/>
    <cellStyle name="Финансовый 12 2" xfId="1329" xr:uid="{00000000-0005-0000-0000-000030050000}"/>
    <cellStyle name="Финансовый 13" xfId="1330" xr:uid="{00000000-0005-0000-0000-000031050000}"/>
    <cellStyle name="Финансовый 14" xfId="1331" xr:uid="{00000000-0005-0000-0000-000032050000}"/>
    <cellStyle name="Финансовый 14 2" xfId="1332" xr:uid="{00000000-0005-0000-0000-000033050000}"/>
    <cellStyle name="Финансовый 15" xfId="1333" xr:uid="{00000000-0005-0000-0000-000034050000}"/>
    <cellStyle name="Финансовый 16" xfId="1334" xr:uid="{00000000-0005-0000-0000-000035050000}"/>
    <cellStyle name="Финансовый 17" xfId="1335" xr:uid="{00000000-0005-0000-0000-000036050000}"/>
    <cellStyle name="Финансовый 18" xfId="1336" xr:uid="{00000000-0005-0000-0000-000037050000}"/>
    <cellStyle name="Финансовый 19" xfId="1337" xr:uid="{00000000-0005-0000-0000-000038050000}"/>
    <cellStyle name="Финансовый 19 2" xfId="1338" xr:uid="{00000000-0005-0000-0000-000039050000}"/>
    <cellStyle name="Финансовый 2" xfId="2" xr:uid="{00000000-0005-0000-0000-00003A050000}"/>
    <cellStyle name="Финансовый 2 10" xfId="1339" xr:uid="{00000000-0005-0000-0000-00003B050000}"/>
    <cellStyle name="Финансовый 2 11" xfId="1340" xr:uid="{00000000-0005-0000-0000-00003C050000}"/>
    <cellStyle name="Финансовый 2 12" xfId="1341" xr:uid="{00000000-0005-0000-0000-00003D050000}"/>
    <cellStyle name="Финансовый 2 13" xfId="1342" xr:uid="{00000000-0005-0000-0000-00003E050000}"/>
    <cellStyle name="Финансовый 2 14" xfId="1343" xr:uid="{00000000-0005-0000-0000-00003F050000}"/>
    <cellStyle name="Финансовый 2 15" xfId="1344" xr:uid="{00000000-0005-0000-0000-000040050000}"/>
    <cellStyle name="Финансовый 2 16" xfId="1345" xr:uid="{00000000-0005-0000-0000-000041050000}"/>
    <cellStyle name="Финансовый 2 17" xfId="1346" xr:uid="{00000000-0005-0000-0000-000042050000}"/>
    <cellStyle name="Финансовый 2 18" xfId="1347" xr:uid="{00000000-0005-0000-0000-000043050000}"/>
    <cellStyle name="Финансовый 2 19" xfId="1348" xr:uid="{00000000-0005-0000-0000-000044050000}"/>
    <cellStyle name="Финансовый 2 2" xfId="1349" xr:uid="{00000000-0005-0000-0000-000045050000}"/>
    <cellStyle name="Финансовый 2 2 2" xfId="1350" xr:uid="{00000000-0005-0000-0000-000046050000}"/>
    <cellStyle name="Финансовый 2 2 2 2" xfId="1351" xr:uid="{00000000-0005-0000-0000-000047050000}"/>
    <cellStyle name="Финансовый 2 2 2 2 10" xfId="1352" xr:uid="{00000000-0005-0000-0000-000048050000}"/>
    <cellStyle name="Финансовый 2 2 2 2 2" xfId="1353" xr:uid="{00000000-0005-0000-0000-000049050000}"/>
    <cellStyle name="Финансовый 2 2 2 2 3" xfId="1354" xr:uid="{00000000-0005-0000-0000-00004A050000}"/>
    <cellStyle name="Финансовый 2 2 2 2 4" xfId="1355" xr:uid="{00000000-0005-0000-0000-00004B050000}"/>
    <cellStyle name="Финансовый 2 2 2 2 5" xfId="1356" xr:uid="{00000000-0005-0000-0000-00004C050000}"/>
    <cellStyle name="Финансовый 2 2 2 3" xfId="1357" xr:uid="{00000000-0005-0000-0000-00004D050000}"/>
    <cellStyle name="Финансовый 2 2 2 4" xfId="1358" xr:uid="{00000000-0005-0000-0000-00004E050000}"/>
    <cellStyle name="Финансовый 2 2 2 5" xfId="1359" xr:uid="{00000000-0005-0000-0000-00004F050000}"/>
    <cellStyle name="Финансовый 2 2 3" xfId="1360" xr:uid="{00000000-0005-0000-0000-000050050000}"/>
    <cellStyle name="Финансовый 2 2 4" xfId="1361" xr:uid="{00000000-0005-0000-0000-000051050000}"/>
    <cellStyle name="Финансовый 2 2 5" xfId="1362" xr:uid="{00000000-0005-0000-0000-000052050000}"/>
    <cellStyle name="Финансовый 2 2_Окончательный свод по электроэнергии -2013" xfId="1363" xr:uid="{00000000-0005-0000-0000-000053050000}"/>
    <cellStyle name="Финансовый 2 20" xfId="1364" xr:uid="{00000000-0005-0000-0000-000054050000}"/>
    <cellStyle name="Финансовый 2 21" xfId="1365" xr:uid="{00000000-0005-0000-0000-000055050000}"/>
    <cellStyle name="Финансовый 2 22" xfId="1366" xr:uid="{00000000-0005-0000-0000-000056050000}"/>
    <cellStyle name="Финансовый 2 23" xfId="1367" xr:uid="{00000000-0005-0000-0000-000057050000}"/>
    <cellStyle name="Финансовый 2 24" xfId="1368" xr:uid="{00000000-0005-0000-0000-000058050000}"/>
    <cellStyle name="Финансовый 2 25" xfId="1369" xr:uid="{00000000-0005-0000-0000-000059050000}"/>
    <cellStyle name="Финансовый 2 26" xfId="1370" xr:uid="{00000000-0005-0000-0000-00005A050000}"/>
    <cellStyle name="Финансовый 2 27" xfId="1371" xr:uid="{00000000-0005-0000-0000-00005B050000}"/>
    <cellStyle name="Финансовый 2 28" xfId="1372" xr:uid="{00000000-0005-0000-0000-00005C050000}"/>
    <cellStyle name="Финансовый 2 29" xfId="1373" xr:uid="{00000000-0005-0000-0000-00005D050000}"/>
    <cellStyle name="Финансовый 2 3" xfId="1374" xr:uid="{00000000-0005-0000-0000-00005E050000}"/>
    <cellStyle name="Финансовый 2 3 2" xfId="1375" xr:uid="{00000000-0005-0000-0000-00005F050000}"/>
    <cellStyle name="Финансовый 2 3 3" xfId="1376" xr:uid="{00000000-0005-0000-0000-000060050000}"/>
    <cellStyle name="Финансовый 2 3 4" xfId="1377" xr:uid="{00000000-0005-0000-0000-000061050000}"/>
    <cellStyle name="Финансовый 2 3 5" xfId="1378" xr:uid="{00000000-0005-0000-0000-000062050000}"/>
    <cellStyle name="Финансовый 2 3_Производственная программа ДЭС на 2013 год  24 09  (2)" xfId="1379" xr:uid="{00000000-0005-0000-0000-000063050000}"/>
    <cellStyle name="Финансовый 2 30" xfId="1380" xr:uid="{00000000-0005-0000-0000-000064050000}"/>
    <cellStyle name="Финансовый 2 31" xfId="1381" xr:uid="{00000000-0005-0000-0000-000065050000}"/>
    <cellStyle name="Финансовый 2 32" xfId="1382" xr:uid="{00000000-0005-0000-0000-000066050000}"/>
    <cellStyle name="Финансовый 2 33" xfId="1383" xr:uid="{00000000-0005-0000-0000-000067050000}"/>
    <cellStyle name="Финансовый 2 34" xfId="1384" xr:uid="{00000000-0005-0000-0000-000068050000}"/>
    <cellStyle name="Финансовый 2 35" xfId="1466" xr:uid="{00000000-0005-0000-0000-000069050000}"/>
    <cellStyle name="Финансовый 2 4" xfId="1385" xr:uid="{00000000-0005-0000-0000-00006A050000}"/>
    <cellStyle name="Финансовый 2 4 2" xfId="1386" xr:uid="{00000000-0005-0000-0000-00006B050000}"/>
    <cellStyle name="Финансовый 2 4 2 2" xfId="1387" xr:uid="{00000000-0005-0000-0000-00006C050000}"/>
    <cellStyle name="Финансовый 2 4_Производственная программа ДЭС на 2013 год  24 09  (2)" xfId="1388" xr:uid="{00000000-0005-0000-0000-00006D050000}"/>
    <cellStyle name="Финансовый 2 5" xfId="1389" xr:uid="{00000000-0005-0000-0000-00006E050000}"/>
    <cellStyle name="Финансовый 2 6" xfId="1390" xr:uid="{00000000-0005-0000-0000-00006F050000}"/>
    <cellStyle name="Финансовый 2 7" xfId="1391" xr:uid="{00000000-0005-0000-0000-000070050000}"/>
    <cellStyle name="Финансовый 2 8" xfId="1392" xr:uid="{00000000-0005-0000-0000-000071050000}"/>
    <cellStyle name="Финансовый 2 9" xfId="1393" xr:uid="{00000000-0005-0000-0000-000072050000}"/>
    <cellStyle name="Финансовый 2_KCC CC Budget 2010 v7.0" xfId="1394" xr:uid="{00000000-0005-0000-0000-000073050000}"/>
    <cellStyle name="Финансовый 20" xfId="1395" xr:uid="{00000000-0005-0000-0000-000074050000}"/>
    <cellStyle name="Финансовый 21" xfId="1396" xr:uid="{00000000-0005-0000-0000-000075050000}"/>
    <cellStyle name="Финансовый 22" xfId="1397" xr:uid="{00000000-0005-0000-0000-000076050000}"/>
    <cellStyle name="Финансовый 22 2" xfId="1398" xr:uid="{00000000-0005-0000-0000-000077050000}"/>
    <cellStyle name="Финансовый 23" xfId="1399" xr:uid="{00000000-0005-0000-0000-000078050000}"/>
    <cellStyle name="Финансовый 24" xfId="1400" xr:uid="{00000000-0005-0000-0000-000079050000}"/>
    <cellStyle name="Финансовый 25" xfId="1401" xr:uid="{00000000-0005-0000-0000-00007A050000}"/>
    <cellStyle name="Финансовый 26" xfId="1402" xr:uid="{00000000-0005-0000-0000-00007B050000}"/>
    <cellStyle name="Финансовый 27" xfId="1403" xr:uid="{00000000-0005-0000-0000-00007C050000}"/>
    <cellStyle name="Финансовый 28" xfId="1404" xr:uid="{00000000-0005-0000-0000-00007D050000}"/>
    <cellStyle name="Финансовый 29" xfId="1405" xr:uid="{00000000-0005-0000-0000-00007E050000}"/>
    <cellStyle name="Финансовый 3" xfId="1406" xr:uid="{00000000-0005-0000-0000-00007F050000}"/>
    <cellStyle name="Финансовый 3 2" xfId="1407" xr:uid="{00000000-0005-0000-0000-000080050000}"/>
    <cellStyle name="Финансовый 3 2 2" xfId="1408" xr:uid="{00000000-0005-0000-0000-000081050000}"/>
    <cellStyle name="Финансовый 3 2 3" xfId="1409" xr:uid="{00000000-0005-0000-0000-000082050000}"/>
    <cellStyle name="Финансовый 3 2 4" xfId="1410" xr:uid="{00000000-0005-0000-0000-000083050000}"/>
    <cellStyle name="Финансовый 3 2 5" xfId="1411" xr:uid="{00000000-0005-0000-0000-000084050000}"/>
    <cellStyle name="Финансовый 3 3" xfId="1412" xr:uid="{00000000-0005-0000-0000-000085050000}"/>
    <cellStyle name="Финансовый 3 4" xfId="1413" xr:uid="{00000000-0005-0000-0000-000086050000}"/>
    <cellStyle name="Финансовый 3 5" xfId="1414" xr:uid="{00000000-0005-0000-0000-000087050000}"/>
    <cellStyle name="Финансовый 3 6" xfId="1415" xr:uid="{00000000-0005-0000-0000-000088050000}"/>
    <cellStyle name="Финансовый 3 7" xfId="1416" xr:uid="{00000000-0005-0000-0000-000089050000}"/>
    <cellStyle name="Финансовый 3_в.1. План произ-ва ДЭС на 2011" xfId="1417" xr:uid="{00000000-0005-0000-0000-00008A050000}"/>
    <cellStyle name="Финансовый 30" xfId="1418" xr:uid="{00000000-0005-0000-0000-00008B050000}"/>
    <cellStyle name="Финансовый 31" xfId="1419" xr:uid="{00000000-0005-0000-0000-00008C050000}"/>
    <cellStyle name="Финансовый 32" xfId="1420" xr:uid="{00000000-0005-0000-0000-00008D050000}"/>
    <cellStyle name="Финансовый 33" xfId="1421" xr:uid="{00000000-0005-0000-0000-00008E050000}"/>
    <cellStyle name="Финансовый 34" xfId="1422" xr:uid="{00000000-0005-0000-0000-00008F050000}"/>
    <cellStyle name="Финансовый 4" xfId="1423" xr:uid="{00000000-0005-0000-0000-000090050000}"/>
    <cellStyle name="Финансовый 4 2" xfId="1424" xr:uid="{00000000-0005-0000-0000-000091050000}"/>
    <cellStyle name="Финансовый 4 2 2" xfId="1425" xr:uid="{00000000-0005-0000-0000-000092050000}"/>
    <cellStyle name="Финансовый 4 2 3" xfId="1426" xr:uid="{00000000-0005-0000-0000-000093050000}"/>
    <cellStyle name="Финансовый 4 2 4" xfId="1427" xr:uid="{00000000-0005-0000-0000-000094050000}"/>
    <cellStyle name="Финансовый 4 2 5" xfId="1428" xr:uid="{00000000-0005-0000-0000-000095050000}"/>
    <cellStyle name="Финансовый 4 3" xfId="1429" xr:uid="{00000000-0005-0000-0000-000096050000}"/>
    <cellStyle name="Финансовый 4 4" xfId="1430" xr:uid="{00000000-0005-0000-0000-000097050000}"/>
    <cellStyle name="Финансовый 4 5" xfId="1431" xr:uid="{00000000-0005-0000-0000-000098050000}"/>
    <cellStyle name="Финансовый 5" xfId="1432" xr:uid="{00000000-0005-0000-0000-000099050000}"/>
    <cellStyle name="Финансовый 5 2" xfId="1433" xr:uid="{00000000-0005-0000-0000-00009A050000}"/>
    <cellStyle name="Финансовый 5 2 2" xfId="1434" xr:uid="{00000000-0005-0000-0000-00009B050000}"/>
    <cellStyle name="Финансовый 5 3" xfId="1435" xr:uid="{00000000-0005-0000-0000-00009C050000}"/>
    <cellStyle name="Финансовый 5 4" xfId="1436" xr:uid="{00000000-0005-0000-0000-00009D050000}"/>
    <cellStyle name="Финансовый 5 5" xfId="1437" xr:uid="{00000000-0005-0000-0000-00009E050000}"/>
    <cellStyle name="Финансовый 5_Производственная программа ДЭС на 2013 год  24 09  (2)" xfId="1438" xr:uid="{00000000-0005-0000-0000-00009F050000}"/>
    <cellStyle name="Финансовый 6" xfId="1439" xr:uid="{00000000-0005-0000-0000-0000A0050000}"/>
    <cellStyle name="Финансовый 6 2" xfId="1440" xr:uid="{00000000-0005-0000-0000-0000A1050000}"/>
    <cellStyle name="Финансовый 6 3" xfId="1441" xr:uid="{00000000-0005-0000-0000-0000A2050000}"/>
    <cellStyle name="Финансовый 6 4" xfId="1442" xr:uid="{00000000-0005-0000-0000-0000A3050000}"/>
    <cellStyle name="Финансовый 6 5" xfId="1443" xr:uid="{00000000-0005-0000-0000-0000A4050000}"/>
    <cellStyle name="Финансовый 7" xfId="1444" xr:uid="{00000000-0005-0000-0000-0000A5050000}"/>
    <cellStyle name="Финансовый 7 2" xfId="1445" xr:uid="{00000000-0005-0000-0000-0000A6050000}"/>
    <cellStyle name="Финансовый 7 3" xfId="1446" xr:uid="{00000000-0005-0000-0000-0000A7050000}"/>
    <cellStyle name="Финансовый 7_Производственная программа ДЭС на 2013 год  24 09  (2)" xfId="1447" xr:uid="{00000000-0005-0000-0000-0000A8050000}"/>
    <cellStyle name="Финансовый 8" xfId="1448" xr:uid="{00000000-0005-0000-0000-0000A9050000}"/>
    <cellStyle name="Финансовый 8 2" xfId="1449" xr:uid="{00000000-0005-0000-0000-0000AA050000}"/>
    <cellStyle name="Финансовый 8 3" xfId="1450" xr:uid="{00000000-0005-0000-0000-0000AB050000}"/>
    <cellStyle name="Финансовый 9" xfId="1451" xr:uid="{00000000-0005-0000-0000-0000AC050000}"/>
    <cellStyle name="Финансовый 9 2" xfId="1452" xr:uid="{00000000-0005-0000-0000-0000AD050000}"/>
    <cellStyle name="Хороший 2" xfId="1453" xr:uid="{00000000-0005-0000-0000-0000AE050000}"/>
    <cellStyle name="Хороший 3" xfId="1454" xr:uid="{00000000-0005-0000-0000-0000AF050000}"/>
    <cellStyle name="Џђћ–…ќ’ќ›‰" xfId="1455" xr:uid="{00000000-0005-0000-0000-0000B0050000}"/>
    <cellStyle name="똿뗦먛귟 [0.00]_PRODUCT DETAIL Q1" xfId="1456" xr:uid="{00000000-0005-0000-0000-0000B1050000}"/>
    <cellStyle name="똿뗦먛귟_PRODUCT DETAIL Q1" xfId="1457" xr:uid="{00000000-0005-0000-0000-0000B2050000}"/>
    <cellStyle name="믅됞 [0.00]_PRODUCT DETAIL Q1" xfId="1458" xr:uid="{00000000-0005-0000-0000-0000B3050000}"/>
    <cellStyle name="믅됞_PRODUCT DETAIL Q1" xfId="1459" xr:uid="{00000000-0005-0000-0000-0000B4050000}"/>
    <cellStyle name="뷭?_BOOKSHIP" xfId="1460" xr:uid="{00000000-0005-0000-0000-0000B5050000}"/>
    <cellStyle name="콤마 [0]_1202" xfId="1461" xr:uid="{00000000-0005-0000-0000-0000B6050000}"/>
    <cellStyle name="콤마_1202" xfId="1462" xr:uid="{00000000-0005-0000-0000-0000B7050000}"/>
    <cellStyle name="통화 [0]_1202" xfId="1463" xr:uid="{00000000-0005-0000-0000-0000B8050000}"/>
    <cellStyle name="통화_1202" xfId="1464" xr:uid="{00000000-0005-0000-0000-0000B9050000}"/>
    <cellStyle name="표준_(정보부문)월별인원계획" xfId="1465" xr:uid="{00000000-0005-0000-0000-0000BA05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49"/>
  <sheetViews>
    <sheetView tabSelected="1" view="pageBreakPreview" zoomScale="60" zoomScaleNormal="60" workbookViewId="0">
      <selection activeCell="C36" sqref="C36"/>
    </sheetView>
  </sheetViews>
  <sheetFormatPr defaultColWidth="9.109375" defaultRowHeight="15.6"/>
  <cols>
    <col min="1" max="1" width="3.6640625" style="60" customWidth="1"/>
    <col min="2" max="2" width="18.44140625" style="60" customWidth="1"/>
    <col min="3" max="3" width="21.5546875" style="60" customWidth="1"/>
    <col min="4" max="4" width="11.6640625" style="60" customWidth="1"/>
    <col min="5" max="5" width="8.88671875" style="60" customWidth="1"/>
    <col min="6" max="7" width="10.6640625" style="60" customWidth="1"/>
    <col min="8" max="9" width="13.109375" style="60" customWidth="1"/>
    <col min="10" max="10" width="14.44140625" style="60" bestFit="1" customWidth="1"/>
    <col min="11" max="11" width="15" style="60" customWidth="1"/>
    <col min="12" max="12" width="22.5546875" style="60" customWidth="1"/>
    <col min="13" max="13" width="15.5546875" style="60" customWidth="1"/>
    <col min="14" max="14" width="10.88671875" style="60" customWidth="1"/>
    <col min="15" max="15" width="11.109375" style="60" bestFit="1" customWidth="1"/>
    <col min="16" max="19" width="8.88671875" style="60" customWidth="1"/>
    <col min="20" max="20" width="8.109375" style="60" customWidth="1"/>
    <col min="21" max="24" width="8.88671875" style="60" customWidth="1"/>
    <col min="25" max="25" width="14.44140625" style="60" customWidth="1"/>
    <col min="26" max="26" width="10.6640625" style="60" customWidth="1"/>
    <col min="27" max="27" width="27.6640625" style="61" customWidth="1"/>
    <col min="28" max="28" width="39.33203125" style="61" hidden="1" customWidth="1"/>
    <col min="29" max="16384" width="9.109375" style="60"/>
  </cols>
  <sheetData>
    <row r="1" spans="1:28">
      <c r="A1" s="130" t="s">
        <v>112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>
      <c r="A2" s="130" t="s">
        <v>113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28">
      <c r="A3" s="130" t="s">
        <v>114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1:28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</row>
    <row r="7" spans="1:28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spans="1:28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</row>
    <row r="9" spans="1:2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spans="1:28">
      <c r="A10" s="62"/>
    </row>
    <row r="11" spans="1:28">
      <c r="A11" s="131" t="s">
        <v>132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28" ht="15" customHeight="1">
      <c r="A12" s="132" t="s">
        <v>39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</row>
    <row r="13" spans="1:28">
      <c r="A13" s="129" t="s">
        <v>40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28">
      <c r="A14" s="62"/>
    </row>
    <row r="15" spans="1:28" ht="65.25" customHeight="1">
      <c r="A15" s="128" t="s">
        <v>25</v>
      </c>
      <c r="B15" s="128" t="s">
        <v>41</v>
      </c>
      <c r="C15" s="128"/>
      <c r="D15" s="128"/>
      <c r="E15" s="128"/>
      <c r="F15" s="128"/>
      <c r="G15" s="128"/>
      <c r="H15" s="116" t="s">
        <v>42</v>
      </c>
      <c r="I15" s="128" t="s">
        <v>43</v>
      </c>
      <c r="J15" s="128"/>
      <c r="K15" s="128"/>
      <c r="L15" s="128"/>
      <c r="M15" s="128" t="s">
        <v>44</v>
      </c>
      <c r="N15" s="128"/>
      <c r="O15" s="128"/>
      <c r="P15" s="128"/>
      <c r="Q15" s="128" t="s">
        <v>45</v>
      </c>
      <c r="R15" s="128"/>
      <c r="S15" s="128"/>
      <c r="T15" s="128"/>
      <c r="U15" s="128"/>
      <c r="V15" s="128"/>
      <c r="W15" s="128"/>
      <c r="X15" s="128"/>
      <c r="Y15" s="128" t="s">
        <v>46</v>
      </c>
      <c r="Z15" s="128" t="s">
        <v>47</v>
      </c>
      <c r="AA15" s="116" t="s">
        <v>48</v>
      </c>
      <c r="AB15" s="125" t="s">
        <v>49</v>
      </c>
    </row>
    <row r="16" spans="1:28" ht="109.2" customHeight="1">
      <c r="A16" s="128"/>
      <c r="B16" s="128" t="s">
        <v>50</v>
      </c>
      <c r="C16" s="128" t="s">
        <v>51</v>
      </c>
      <c r="D16" s="128" t="s">
        <v>20</v>
      </c>
      <c r="E16" s="128" t="s">
        <v>52</v>
      </c>
      <c r="F16" s="128"/>
      <c r="G16" s="116" t="s">
        <v>53</v>
      </c>
      <c r="H16" s="117"/>
      <c r="I16" s="128" t="s">
        <v>54</v>
      </c>
      <c r="J16" s="128" t="s">
        <v>55</v>
      </c>
      <c r="K16" s="128" t="s">
        <v>56</v>
      </c>
      <c r="L16" s="128" t="s">
        <v>57</v>
      </c>
      <c r="M16" s="128" t="s">
        <v>58</v>
      </c>
      <c r="N16" s="128"/>
      <c r="O16" s="128" t="s">
        <v>59</v>
      </c>
      <c r="P16" s="128" t="s">
        <v>60</v>
      </c>
      <c r="Q16" s="128" t="s">
        <v>61</v>
      </c>
      <c r="R16" s="128"/>
      <c r="S16" s="128" t="s">
        <v>62</v>
      </c>
      <c r="T16" s="128"/>
      <c r="U16" s="128" t="s">
        <v>63</v>
      </c>
      <c r="V16" s="128"/>
      <c r="W16" s="128" t="s">
        <v>64</v>
      </c>
      <c r="X16" s="128"/>
      <c r="Y16" s="128"/>
      <c r="Z16" s="128"/>
      <c r="AA16" s="117"/>
      <c r="AB16" s="126"/>
    </row>
    <row r="17" spans="1:28" ht="33.75" customHeight="1">
      <c r="A17" s="128"/>
      <c r="B17" s="128"/>
      <c r="C17" s="128"/>
      <c r="D17" s="128"/>
      <c r="E17" s="128"/>
      <c r="F17" s="128"/>
      <c r="G17" s="117"/>
      <c r="H17" s="117"/>
      <c r="I17" s="128"/>
      <c r="J17" s="128"/>
      <c r="K17" s="128"/>
      <c r="L17" s="128"/>
      <c r="M17" s="128" t="s">
        <v>65</v>
      </c>
      <c r="N17" s="128" t="s">
        <v>66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17"/>
      <c r="AB17" s="126"/>
    </row>
    <row r="18" spans="1:28" ht="46.8">
      <c r="A18" s="128"/>
      <c r="B18" s="128"/>
      <c r="C18" s="128"/>
      <c r="D18" s="128"/>
      <c r="E18" s="63" t="s">
        <v>67</v>
      </c>
      <c r="F18" s="63" t="s">
        <v>68</v>
      </c>
      <c r="G18" s="118"/>
      <c r="H18" s="118"/>
      <c r="I18" s="128"/>
      <c r="J18" s="128"/>
      <c r="K18" s="128"/>
      <c r="L18" s="128"/>
      <c r="M18" s="128"/>
      <c r="N18" s="128"/>
      <c r="O18" s="128"/>
      <c r="P18" s="128"/>
      <c r="Q18" s="63" t="s">
        <v>69</v>
      </c>
      <c r="R18" s="63" t="s">
        <v>70</v>
      </c>
      <c r="S18" s="63" t="s">
        <v>69</v>
      </c>
      <c r="T18" s="63" t="s">
        <v>70</v>
      </c>
      <c r="U18" s="63" t="s">
        <v>67</v>
      </c>
      <c r="V18" s="63" t="s">
        <v>68</v>
      </c>
      <c r="W18" s="63" t="s">
        <v>69</v>
      </c>
      <c r="X18" s="63" t="s">
        <v>70</v>
      </c>
      <c r="Y18" s="128"/>
      <c r="Z18" s="128"/>
      <c r="AA18" s="118"/>
      <c r="AB18" s="127"/>
    </row>
    <row r="19" spans="1:28">
      <c r="A19" s="63">
        <v>1</v>
      </c>
      <c r="B19" s="63">
        <v>2</v>
      </c>
      <c r="C19" s="63">
        <v>3</v>
      </c>
      <c r="D19" s="63">
        <v>4</v>
      </c>
      <c r="E19" s="63">
        <v>5</v>
      </c>
      <c r="F19" s="63">
        <v>6</v>
      </c>
      <c r="G19" s="63">
        <v>7</v>
      </c>
      <c r="H19" s="63">
        <v>8</v>
      </c>
      <c r="I19" s="63">
        <v>7</v>
      </c>
      <c r="J19" s="63">
        <v>8</v>
      </c>
      <c r="K19" s="63">
        <v>9</v>
      </c>
      <c r="L19" s="63">
        <v>10</v>
      </c>
      <c r="M19" s="63">
        <v>11</v>
      </c>
      <c r="N19" s="63">
        <v>12</v>
      </c>
      <c r="O19" s="63">
        <v>13</v>
      </c>
      <c r="P19" s="63">
        <v>14</v>
      </c>
      <c r="Q19" s="63">
        <v>15</v>
      </c>
      <c r="R19" s="63">
        <v>16</v>
      </c>
      <c r="S19" s="63">
        <v>17</v>
      </c>
      <c r="T19" s="63">
        <v>18</v>
      </c>
      <c r="U19" s="63">
        <v>19</v>
      </c>
      <c r="V19" s="63">
        <v>20</v>
      </c>
      <c r="W19" s="63">
        <v>21</v>
      </c>
      <c r="X19" s="63">
        <v>22</v>
      </c>
      <c r="Y19" s="63">
        <v>23</v>
      </c>
      <c r="Z19" s="64">
        <v>24</v>
      </c>
      <c r="AA19" s="64">
        <v>25</v>
      </c>
      <c r="AB19" s="65"/>
    </row>
    <row r="20" spans="1:28" ht="123.75" customHeight="1">
      <c r="A20" s="63">
        <v>1</v>
      </c>
      <c r="B20" s="101" t="s">
        <v>105</v>
      </c>
      <c r="C20" s="95" t="s">
        <v>119</v>
      </c>
      <c r="D20" s="100" t="s">
        <v>120</v>
      </c>
      <c r="E20" s="102">
        <f>127992/1000</f>
        <v>127.992</v>
      </c>
      <c r="F20" s="102">
        <f>117637/1000</f>
        <v>117.637</v>
      </c>
      <c r="G20" s="116" t="s">
        <v>116</v>
      </c>
      <c r="H20" s="116"/>
      <c r="I20" s="66">
        <v>4821.43</v>
      </c>
      <c r="J20" s="66">
        <v>4821.43</v>
      </c>
      <c r="K20" s="66">
        <f>J20-I20</f>
        <v>0</v>
      </c>
      <c r="L20" s="66"/>
      <c r="M20" s="66">
        <f>J20</f>
        <v>4821.43</v>
      </c>
      <c r="N20" s="66"/>
      <c r="O20" s="66"/>
      <c r="P20" s="66"/>
      <c r="Q20" s="67"/>
      <c r="R20" s="67"/>
      <c r="S20" s="67"/>
      <c r="T20" s="68"/>
      <c r="U20" s="67"/>
      <c r="V20" s="67"/>
      <c r="W20" s="67"/>
      <c r="X20" s="67"/>
      <c r="Y20" s="63"/>
      <c r="Z20" s="64"/>
      <c r="AA20" s="64" t="s">
        <v>121</v>
      </c>
      <c r="AB20" s="69" t="s">
        <v>72</v>
      </c>
    </row>
    <row r="21" spans="1:28">
      <c r="A21" s="113" t="s">
        <v>74</v>
      </c>
      <c r="B21" s="114"/>
      <c r="C21" s="114"/>
      <c r="D21" s="114"/>
      <c r="E21" s="114"/>
      <c r="F21" s="115"/>
      <c r="G21" s="117"/>
      <c r="H21" s="117"/>
      <c r="I21" s="73">
        <f>SUM(I20:I20)</f>
        <v>4821.43</v>
      </c>
      <c r="J21" s="73">
        <f>SUM(J20:J20)</f>
        <v>4821.43</v>
      </c>
      <c r="K21" s="96">
        <f>SUM(K20:K20)</f>
        <v>0</v>
      </c>
      <c r="L21" s="74"/>
      <c r="M21" s="74">
        <f>SUM(M20:M20)</f>
        <v>4821.43</v>
      </c>
      <c r="N21" s="74">
        <f>SUM(N20:N20)</f>
        <v>0</v>
      </c>
      <c r="O21" s="74"/>
      <c r="P21" s="74"/>
      <c r="Q21" s="75"/>
      <c r="R21" s="75"/>
      <c r="S21" s="75"/>
      <c r="T21" s="75"/>
      <c r="U21" s="75"/>
      <c r="V21" s="75"/>
      <c r="W21" s="75"/>
      <c r="X21" s="75"/>
      <c r="Y21" s="72"/>
      <c r="Z21" s="76"/>
      <c r="AA21" s="76"/>
      <c r="AB21" s="69"/>
    </row>
    <row r="22" spans="1:28" ht="87.75" customHeight="1">
      <c r="A22" s="63">
        <v>2</v>
      </c>
      <c r="B22" s="81" t="s">
        <v>106</v>
      </c>
      <c r="C22" s="63" t="s">
        <v>115</v>
      </c>
      <c r="D22" s="63" t="s">
        <v>71</v>
      </c>
      <c r="E22" s="77">
        <f>76292/1000</f>
        <v>76.292000000000002</v>
      </c>
      <c r="F22" s="77">
        <f>69191/1000</f>
        <v>69.191000000000003</v>
      </c>
      <c r="G22" s="117"/>
      <c r="H22" s="117"/>
      <c r="I22" s="66">
        <v>26</v>
      </c>
      <c r="J22" s="74">
        <f>43303.57/1000</f>
        <v>43.303570000000001</v>
      </c>
      <c r="K22" s="66">
        <f>J22-I22</f>
        <v>17.303570000000001</v>
      </c>
      <c r="L22" s="66" t="s">
        <v>135</v>
      </c>
      <c r="M22" s="66">
        <f>J22</f>
        <v>43.303570000000001</v>
      </c>
      <c r="N22" s="66"/>
      <c r="O22" s="66"/>
      <c r="P22" s="66"/>
      <c r="Q22" s="67"/>
      <c r="R22" s="67"/>
      <c r="S22" s="67"/>
      <c r="T22" s="67"/>
      <c r="U22" s="67"/>
      <c r="V22" s="67"/>
      <c r="W22" s="67"/>
      <c r="X22" s="67"/>
      <c r="Y22" s="63"/>
      <c r="Z22" s="64"/>
      <c r="AA22" s="64" t="s">
        <v>118</v>
      </c>
      <c r="AB22" s="69" t="s">
        <v>73</v>
      </c>
    </row>
    <row r="23" spans="1:28">
      <c r="A23" s="113" t="s">
        <v>74</v>
      </c>
      <c r="B23" s="114"/>
      <c r="C23" s="114"/>
      <c r="D23" s="114"/>
      <c r="E23" s="114"/>
      <c r="F23" s="115"/>
      <c r="G23" s="117"/>
      <c r="H23" s="117"/>
      <c r="I23" s="74">
        <f>SUM(I22)</f>
        <v>26</v>
      </c>
      <c r="J23" s="74">
        <f t="shared" ref="J23:K23" si="0">SUM(J22)</f>
        <v>43.303570000000001</v>
      </c>
      <c r="K23" s="74">
        <f t="shared" si="0"/>
        <v>17.303570000000001</v>
      </c>
      <c r="L23" s="66"/>
      <c r="M23" s="74">
        <f>SUM(M22:M22)</f>
        <v>43.303570000000001</v>
      </c>
      <c r="N23" s="74">
        <f>SUM(N22:N22)</f>
        <v>0</v>
      </c>
      <c r="O23" s="66"/>
      <c r="P23" s="66"/>
      <c r="Q23" s="67"/>
      <c r="R23" s="67"/>
      <c r="S23" s="67"/>
      <c r="T23" s="68"/>
      <c r="U23" s="67"/>
      <c r="V23" s="67"/>
      <c r="W23" s="67"/>
      <c r="X23" s="67"/>
      <c r="Y23" s="82"/>
      <c r="Z23" s="64"/>
      <c r="AA23" s="64"/>
      <c r="AB23" s="69"/>
    </row>
    <row r="24" spans="1:28">
      <c r="A24" s="104"/>
      <c r="B24" s="105"/>
      <c r="C24" s="105"/>
      <c r="D24" s="98"/>
      <c r="E24" s="98"/>
      <c r="F24" s="99"/>
      <c r="G24" s="117"/>
      <c r="H24" s="117"/>
      <c r="I24" s="106"/>
      <c r="J24" s="106"/>
      <c r="K24" s="106"/>
      <c r="L24" s="97"/>
      <c r="M24" s="97"/>
      <c r="N24" s="97"/>
      <c r="O24" s="97"/>
      <c r="P24" s="97"/>
      <c r="Q24" s="107"/>
      <c r="R24" s="107"/>
      <c r="S24" s="107"/>
      <c r="T24" s="108"/>
      <c r="U24" s="107"/>
      <c r="V24" s="107"/>
      <c r="W24" s="107"/>
      <c r="X24" s="107"/>
      <c r="Y24" s="100"/>
      <c r="Z24" s="109"/>
      <c r="AA24" s="109"/>
      <c r="AB24" s="69"/>
    </row>
    <row r="25" spans="1:28" ht="30.75" customHeight="1">
      <c r="A25" s="137">
        <v>3</v>
      </c>
      <c r="B25" s="144" t="s">
        <v>107</v>
      </c>
      <c r="C25" s="103" t="s">
        <v>30</v>
      </c>
      <c r="D25" s="116" t="s">
        <v>75</v>
      </c>
      <c r="E25" s="122">
        <f>849863/1000</f>
        <v>849.86300000000006</v>
      </c>
      <c r="F25" s="122">
        <f>853743/1000</f>
        <v>853.74300000000005</v>
      </c>
      <c r="G25" s="117"/>
      <c r="H25" s="117"/>
      <c r="I25" s="66">
        <v>627.35061279085721</v>
      </c>
      <c r="J25" s="97">
        <f>629464.29/1000</f>
        <v>629.46429000000001</v>
      </c>
      <c r="K25" s="97">
        <f>J25-I25</f>
        <v>2.1136772091427929</v>
      </c>
      <c r="L25" s="66" t="s">
        <v>135</v>
      </c>
      <c r="M25" s="97">
        <f>J25</f>
        <v>629.46429000000001</v>
      </c>
      <c r="N25" s="97"/>
      <c r="O25" s="97"/>
      <c r="P25" s="97"/>
      <c r="Q25" s="107"/>
      <c r="R25" s="107"/>
      <c r="S25" s="107"/>
      <c r="T25" s="108"/>
      <c r="U25" s="107"/>
      <c r="V25" s="107"/>
      <c r="W25" s="107"/>
      <c r="X25" s="107"/>
      <c r="Y25" s="100"/>
      <c r="Z25" s="109"/>
      <c r="AA25" s="109" t="s">
        <v>118</v>
      </c>
      <c r="AB25" s="69"/>
    </row>
    <row r="26" spans="1:28" ht="68.25" customHeight="1">
      <c r="A26" s="138"/>
      <c r="B26" s="145"/>
      <c r="C26" s="140" t="s">
        <v>115</v>
      </c>
      <c r="D26" s="117"/>
      <c r="E26" s="123"/>
      <c r="F26" s="123"/>
      <c r="G26" s="117"/>
      <c r="H26" s="117"/>
      <c r="I26" s="135">
        <v>26.211763370057145</v>
      </c>
      <c r="J26" s="142">
        <f>47678.57/1000</f>
        <v>47.678570000000001</v>
      </c>
      <c r="K26" s="135">
        <f t="shared" ref="K26:K38" si="1">J26-I26</f>
        <v>21.466806629942855</v>
      </c>
      <c r="L26" s="135" t="s">
        <v>135</v>
      </c>
      <c r="M26" s="135">
        <f>J26</f>
        <v>47.678570000000001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 t="s">
        <v>118</v>
      </c>
      <c r="AB26" s="69" t="s">
        <v>73</v>
      </c>
    </row>
    <row r="27" spans="1:28">
      <c r="A27" s="139"/>
      <c r="B27" s="146"/>
      <c r="C27" s="141"/>
      <c r="D27" s="118"/>
      <c r="E27" s="124"/>
      <c r="F27" s="124"/>
      <c r="G27" s="117"/>
      <c r="H27" s="117"/>
      <c r="I27" s="136"/>
      <c r="J27" s="143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69" t="s">
        <v>73</v>
      </c>
    </row>
    <row r="28" spans="1:28">
      <c r="A28" s="113" t="s">
        <v>74</v>
      </c>
      <c r="B28" s="114"/>
      <c r="C28" s="114"/>
      <c r="D28" s="114"/>
      <c r="E28" s="114"/>
      <c r="F28" s="115"/>
      <c r="G28" s="117"/>
      <c r="H28" s="117"/>
      <c r="I28" s="74">
        <f>SUM(I25:I27)</f>
        <v>653.56237616091437</v>
      </c>
      <c r="J28" s="74">
        <f>SUM(J25:J27)</f>
        <v>677.14286000000004</v>
      </c>
      <c r="K28" s="74">
        <f t="shared" si="1"/>
        <v>23.580483839085673</v>
      </c>
      <c r="L28" s="66"/>
      <c r="M28" s="74">
        <f>SUM(M25:M27)</f>
        <v>677.14286000000004</v>
      </c>
      <c r="N28" s="74">
        <f>SUM(N26:N27)</f>
        <v>0</v>
      </c>
      <c r="O28" s="66"/>
      <c r="P28" s="66"/>
      <c r="Q28" s="67"/>
      <c r="R28" s="67"/>
      <c r="S28" s="67"/>
      <c r="T28" s="68"/>
      <c r="U28" s="67"/>
      <c r="V28" s="67"/>
      <c r="W28" s="67"/>
      <c r="X28" s="67"/>
      <c r="Y28" s="63"/>
      <c r="Z28" s="64"/>
      <c r="AA28" s="64"/>
      <c r="AB28" s="69"/>
    </row>
    <row r="29" spans="1:28" ht="118.5" customHeight="1">
      <c r="A29" s="116">
        <v>4</v>
      </c>
      <c r="B29" s="119" t="s">
        <v>108</v>
      </c>
      <c r="C29" s="112" t="s">
        <v>122</v>
      </c>
      <c r="D29" s="100" t="s">
        <v>120</v>
      </c>
      <c r="E29" s="122">
        <f>510645/1000</f>
        <v>510.64499999999998</v>
      </c>
      <c r="F29" s="122">
        <f>507849/1000</f>
        <v>507.84899999999999</v>
      </c>
      <c r="G29" s="117"/>
      <c r="H29" s="117"/>
      <c r="I29" s="66">
        <v>1500</v>
      </c>
      <c r="J29" s="66">
        <v>1500</v>
      </c>
      <c r="K29" s="66">
        <f t="shared" si="1"/>
        <v>0</v>
      </c>
      <c r="L29" s="66"/>
      <c r="M29" s="66">
        <f t="shared" ref="M29:M36" si="2">J29</f>
        <v>1500</v>
      </c>
      <c r="N29" s="66"/>
      <c r="O29" s="66"/>
      <c r="P29" s="66"/>
      <c r="Q29" s="67"/>
      <c r="R29" s="67"/>
      <c r="S29" s="67"/>
      <c r="T29" s="67"/>
      <c r="U29" s="67"/>
      <c r="V29" s="67"/>
      <c r="W29" s="67"/>
      <c r="X29" s="67"/>
      <c r="Y29" s="63"/>
      <c r="Z29" s="64"/>
      <c r="AA29" s="64" t="s">
        <v>129</v>
      </c>
      <c r="AB29" s="69"/>
    </row>
    <row r="30" spans="1:28" ht="118.5" customHeight="1">
      <c r="A30" s="117"/>
      <c r="B30" s="120"/>
      <c r="C30" s="112" t="s">
        <v>123</v>
      </c>
      <c r="D30" s="110" t="s">
        <v>120</v>
      </c>
      <c r="E30" s="123"/>
      <c r="F30" s="123"/>
      <c r="G30" s="117"/>
      <c r="H30" s="117"/>
      <c r="I30" s="66">
        <v>296.10000000000002</v>
      </c>
      <c r="J30" s="66">
        <v>296.10000000000002</v>
      </c>
      <c r="K30" s="66">
        <f t="shared" si="1"/>
        <v>0</v>
      </c>
      <c r="L30" s="66"/>
      <c r="M30" s="66">
        <f t="shared" si="2"/>
        <v>296.10000000000002</v>
      </c>
      <c r="N30" s="66"/>
      <c r="O30" s="66"/>
      <c r="P30" s="66"/>
      <c r="Q30" s="67"/>
      <c r="R30" s="67"/>
      <c r="S30" s="67"/>
      <c r="T30" s="67"/>
      <c r="U30" s="67"/>
      <c r="V30" s="67"/>
      <c r="W30" s="67"/>
      <c r="X30" s="67"/>
      <c r="Y30" s="110"/>
      <c r="Z30" s="64"/>
      <c r="AA30" s="64" t="s">
        <v>130</v>
      </c>
      <c r="AB30" s="69"/>
    </row>
    <row r="31" spans="1:28" ht="118.5" customHeight="1">
      <c r="A31" s="118"/>
      <c r="B31" s="121"/>
      <c r="C31" s="112" t="s">
        <v>124</v>
      </c>
      <c r="D31" s="110" t="s">
        <v>120</v>
      </c>
      <c r="E31" s="124"/>
      <c r="F31" s="124"/>
      <c r="G31" s="117"/>
      <c r="H31" s="117"/>
      <c r="I31" s="66">
        <v>653.79999999999995</v>
      </c>
      <c r="J31" s="66">
        <v>653.79999999999995</v>
      </c>
      <c r="K31" s="66">
        <f t="shared" si="1"/>
        <v>0</v>
      </c>
      <c r="L31" s="66"/>
      <c r="M31" s="66">
        <f t="shared" si="2"/>
        <v>653.79999999999995</v>
      </c>
      <c r="N31" s="66"/>
      <c r="O31" s="66"/>
      <c r="P31" s="66"/>
      <c r="Q31" s="67"/>
      <c r="R31" s="67"/>
      <c r="S31" s="67"/>
      <c r="T31" s="67"/>
      <c r="U31" s="67"/>
      <c r="V31" s="67"/>
      <c r="W31" s="67"/>
      <c r="X31" s="67"/>
      <c r="Y31" s="110"/>
      <c r="Z31" s="64"/>
      <c r="AA31" s="64" t="s">
        <v>131</v>
      </c>
      <c r="AB31" s="69"/>
    </row>
    <row r="32" spans="1:28">
      <c r="A32" s="113" t="s">
        <v>74</v>
      </c>
      <c r="B32" s="114"/>
      <c r="C32" s="114"/>
      <c r="D32" s="114"/>
      <c r="E32" s="114"/>
      <c r="F32" s="115"/>
      <c r="G32" s="117"/>
      <c r="H32" s="117"/>
      <c r="I32" s="74">
        <f>SUM(I29:I31)</f>
        <v>2449.8999999999996</v>
      </c>
      <c r="J32" s="74">
        <f>SUM(J29:J31)</f>
        <v>2449.8999999999996</v>
      </c>
      <c r="K32" s="74">
        <f t="shared" si="1"/>
        <v>0</v>
      </c>
      <c r="L32" s="66"/>
      <c r="M32" s="74">
        <f>SUM(M29:M31)</f>
        <v>2449.8999999999996</v>
      </c>
      <c r="N32" s="74">
        <f>SUM(N29:N31)</f>
        <v>0</v>
      </c>
      <c r="O32" s="66"/>
      <c r="P32" s="66"/>
      <c r="Q32" s="67"/>
      <c r="R32" s="67"/>
      <c r="S32" s="67"/>
      <c r="T32" s="67"/>
      <c r="U32" s="67"/>
      <c r="V32" s="67"/>
      <c r="W32" s="67"/>
      <c r="X32" s="67"/>
      <c r="Y32" s="63"/>
      <c r="Z32" s="64"/>
      <c r="AA32" s="64"/>
      <c r="AB32" s="69"/>
    </row>
    <row r="33" spans="1:28" ht="86.25" customHeight="1">
      <c r="A33" s="116">
        <v>5</v>
      </c>
      <c r="B33" s="119" t="s">
        <v>76</v>
      </c>
      <c r="C33" s="71" t="s">
        <v>127</v>
      </c>
      <c r="D33" s="63" t="s">
        <v>120</v>
      </c>
      <c r="E33" s="122">
        <f>964239/1000</f>
        <v>964.23900000000003</v>
      </c>
      <c r="F33" s="122">
        <f>932320/1000</f>
        <v>932.32</v>
      </c>
      <c r="G33" s="117"/>
      <c r="H33" s="117"/>
      <c r="I33" s="66">
        <v>651.79999999999995</v>
      </c>
      <c r="J33" s="66">
        <v>651.79999999999995</v>
      </c>
      <c r="K33" s="66">
        <f t="shared" si="1"/>
        <v>0</v>
      </c>
      <c r="L33" s="66"/>
      <c r="M33" s="66">
        <f t="shared" si="2"/>
        <v>651.79999999999995</v>
      </c>
      <c r="N33" s="66"/>
      <c r="O33" s="66"/>
      <c r="P33" s="66"/>
      <c r="Q33" s="67"/>
      <c r="R33" s="70"/>
      <c r="S33" s="67"/>
      <c r="T33" s="68"/>
      <c r="U33" s="67"/>
      <c r="V33" s="67"/>
      <c r="W33" s="67"/>
      <c r="X33" s="67"/>
      <c r="Y33" s="63"/>
      <c r="Z33" s="64"/>
      <c r="AA33" s="64" t="s">
        <v>117</v>
      </c>
      <c r="AB33" s="69" t="s">
        <v>73</v>
      </c>
    </row>
    <row r="34" spans="1:28" ht="86.25" customHeight="1">
      <c r="A34" s="117"/>
      <c r="B34" s="120"/>
      <c r="C34" s="71" t="s">
        <v>128</v>
      </c>
      <c r="D34" s="110" t="s">
        <v>120</v>
      </c>
      <c r="E34" s="123"/>
      <c r="F34" s="123"/>
      <c r="G34" s="117"/>
      <c r="H34" s="117"/>
      <c r="I34" s="66">
        <v>303.60000000000002</v>
      </c>
      <c r="J34" s="66">
        <v>303.60000000000002</v>
      </c>
      <c r="K34" s="66">
        <f t="shared" si="1"/>
        <v>0</v>
      </c>
      <c r="L34" s="66"/>
      <c r="M34" s="66">
        <f t="shared" si="2"/>
        <v>303.60000000000002</v>
      </c>
      <c r="N34" s="66"/>
      <c r="O34" s="66"/>
      <c r="P34" s="66"/>
      <c r="Q34" s="67"/>
      <c r="R34" s="70"/>
      <c r="S34" s="67"/>
      <c r="T34" s="68"/>
      <c r="U34" s="67"/>
      <c r="V34" s="67"/>
      <c r="W34" s="67"/>
      <c r="X34" s="67"/>
      <c r="Y34" s="110"/>
      <c r="Z34" s="64"/>
      <c r="AA34" s="64" t="s">
        <v>117</v>
      </c>
      <c r="AB34" s="69"/>
    </row>
    <row r="35" spans="1:28" ht="86.25" customHeight="1">
      <c r="A35" s="117"/>
      <c r="B35" s="120"/>
      <c r="C35" s="71" t="s">
        <v>125</v>
      </c>
      <c r="D35" s="110" t="s">
        <v>120</v>
      </c>
      <c r="E35" s="123"/>
      <c r="F35" s="123"/>
      <c r="G35" s="117"/>
      <c r="H35" s="117"/>
      <c r="I35" s="66">
        <v>68.8</v>
      </c>
      <c r="J35" s="66">
        <v>68.8</v>
      </c>
      <c r="K35" s="66">
        <f t="shared" si="1"/>
        <v>0</v>
      </c>
      <c r="L35" s="66"/>
      <c r="M35" s="66">
        <f t="shared" si="2"/>
        <v>68.8</v>
      </c>
      <c r="N35" s="66"/>
      <c r="O35" s="66"/>
      <c r="P35" s="66"/>
      <c r="Q35" s="67"/>
      <c r="R35" s="70"/>
      <c r="S35" s="67"/>
      <c r="T35" s="68"/>
      <c r="U35" s="67"/>
      <c r="V35" s="67"/>
      <c r="W35" s="67"/>
      <c r="X35" s="67"/>
      <c r="Y35" s="110"/>
      <c r="Z35" s="64"/>
      <c r="AA35" s="64" t="s">
        <v>133</v>
      </c>
      <c r="AB35" s="69"/>
    </row>
    <row r="36" spans="1:28" ht="86.25" customHeight="1">
      <c r="A36" s="118"/>
      <c r="B36" s="121"/>
      <c r="C36" s="71" t="s">
        <v>126</v>
      </c>
      <c r="D36" s="110" t="s">
        <v>120</v>
      </c>
      <c r="E36" s="124"/>
      <c r="F36" s="124"/>
      <c r="G36" s="118"/>
      <c r="H36" s="118"/>
      <c r="I36" s="66">
        <v>53.6</v>
      </c>
      <c r="J36" s="66">
        <v>53.6</v>
      </c>
      <c r="K36" s="66">
        <f t="shared" si="1"/>
        <v>0</v>
      </c>
      <c r="L36" s="66"/>
      <c r="M36" s="66">
        <f t="shared" si="2"/>
        <v>53.6</v>
      </c>
      <c r="N36" s="66"/>
      <c r="O36" s="66"/>
      <c r="P36" s="66"/>
      <c r="Q36" s="67"/>
      <c r="R36" s="70"/>
      <c r="S36" s="67"/>
      <c r="T36" s="68"/>
      <c r="U36" s="67"/>
      <c r="V36" s="67"/>
      <c r="W36" s="67"/>
      <c r="X36" s="67"/>
      <c r="Y36" s="110"/>
      <c r="Z36" s="64"/>
      <c r="AA36" s="64" t="s">
        <v>133</v>
      </c>
      <c r="AB36" s="69"/>
    </row>
    <row r="37" spans="1:28">
      <c r="A37" s="113" t="s">
        <v>74</v>
      </c>
      <c r="B37" s="114"/>
      <c r="C37" s="114"/>
      <c r="D37" s="114"/>
      <c r="E37" s="114"/>
      <c r="F37" s="115"/>
      <c r="G37" s="111"/>
      <c r="H37" s="111"/>
      <c r="I37" s="74">
        <f>SUM(I33:I36)</f>
        <v>1077.8</v>
      </c>
      <c r="J37" s="74">
        <f>SUM(J33:J36)</f>
        <v>1077.8</v>
      </c>
      <c r="K37" s="74">
        <f>J37-I37</f>
        <v>0</v>
      </c>
      <c r="L37" s="66"/>
      <c r="M37" s="74">
        <f>SUM(M33:M36)</f>
        <v>1077.8</v>
      </c>
      <c r="N37" s="74">
        <f>SUM(N33:N36)</f>
        <v>0</v>
      </c>
      <c r="O37" s="66"/>
      <c r="P37" s="66"/>
      <c r="Q37" s="67"/>
      <c r="R37" s="67"/>
      <c r="S37" s="67"/>
      <c r="T37" s="67"/>
      <c r="U37" s="67"/>
      <c r="V37" s="67"/>
      <c r="W37" s="67"/>
      <c r="X37" s="67"/>
      <c r="Y37" s="110"/>
      <c r="Z37" s="64"/>
      <c r="AA37" s="64"/>
      <c r="AB37" s="69"/>
    </row>
    <row r="38" spans="1:28">
      <c r="A38" s="113" t="s">
        <v>77</v>
      </c>
      <c r="B38" s="114"/>
      <c r="C38" s="114"/>
      <c r="D38" s="114"/>
      <c r="E38" s="114"/>
      <c r="F38" s="115"/>
      <c r="G38" s="72"/>
      <c r="H38" s="72"/>
      <c r="I38" s="74">
        <f>I33+I32+I28+I22+I21</f>
        <v>8602.6923761609141</v>
      </c>
      <c r="J38" s="74">
        <f>J33+J32+J28+J22+J21</f>
        <v>8643.576430000001</v>
      </c>
      <c r="K38" s="74">
        <f t="shared" si="1"/>
        <v>40.884053839086846</v>
      </c>
      <c r="L38" s="74"/>
      <c r="M38" s="74">
        <f>M33+M32+M28+M22+M21</f>
        <v>8643.576430000001</v>
      </c>
      <c r="N38" s="74">
        <f>N33+N32+N28+N22+N21</f>
        <v>0</v>
      </c>
      <c r="O38" s="74">
        <f t="shared" ref="O38:R38" si="3">SUM(O20:O33)</f>
        <v>0</v>
      </c>
      <c r="P38" s="74">
        <f t="shared" si="3"/>
        <v>0</v>
      </c>
      <c r="Q38" s="74">
        <f t="shared" si="3"/>
        <v>0</v>
      </c>
      <c r="R38" s="74">
        <f t="shared" si="3"/>
        <v>0</v>
      </c>
      <c r="S38" s="72"/>
      <c r="T38" s="72"/>
      <c r="U38" s="72"/>
      <c r="V38" s="72"/>
      <c r="W38" s="72"/>
      <c r="X38" s="72"/>
      <c r="Y38" s="72"/>
      <c r="Z38" s="76"/>
      <c r="AA38" s="76"/>
      <c r="AB38" s="69"/>
    </row>
    <row r="39" spans="1:28" ht="29.4" hidden="1" customHeight="1">
      <c r="A39" s="133"/>
      <c r="B39" s="134" t="s">
        <v>78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65"/>
    </row>
    <row r="40" spans="1:28" ht="15.75" hidden="1" customHeight="1">
      <c r="A40" s="133"/>
      <c r="B40" s="134" t="s">
        <v>79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65"/>
    </row>
    <row r="41" spans="1:28" ht="30" hidden="1" customHeight="1">
      <c r="A41" s="133"/>
      <c r="B41" s="134" t="s">
        <v>80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65"/>
    </row>
    <row r="42" spans="1:28">
      <c r="A42" s="78"/>
    </row>
    <row r="43" spans="1:28">
      <c r="A43" s="78"/>
      <c r="B43" s="60" t="s">
        <v>109</v>
      </c>
    </row>
    <row r="44" spans="1:28">
      <c r="A44" s="78"/>
    </row>
    <row r="46" spans="1:28" s="79" customFormat="1">
      <c r="B46" s="79" t="s">
        <v>81</v>
      </c>
      <c r="Q46" s="79" t="s">
        <v>134</v>
      </c>
      <c r="AA46" s="80"/>
      <c r="AB46" s="80"/>
    </row>
    <row r="48" spans="1:28">
      <c r="B48" s="60" t="s">
        <v>110</v>
      </c>
    </row>
    <row r="49" spans="2:2">
      <c r="B49" s="60" t="s">
        <v>111</v>
      </c>
    </row>
  </sheetData>
  <mergeCells count="85">
    <mergeCell ref="T26:T27"/>
    <mergeCell ref="U26:U27"/>
    <mergeCell ref="AA26:AA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C26:C27"/>
    <mergeCell ref="I26:I27"/>
    <mergeCell ref="J26:J27"/>
    <mergeCell ref="K26:K27"/>
    <mergeCell ref="B25:B27"/>
    <mergeCell ref="E16:F17"/>
    <mergeCell ref="G16:G18"/>
    <mergeCell ref="A38:F38"/>
    <mergeCell ref="A39:A41"/>
    <mergeCell ref="B39:AA39"/>
    <mergeCell ref="B40:AA40"/>
    <mergeCell ref="B41:AA41"/>
    <mergeCell ref="A28:F28"/>
    <mergeCell ref="A21:F21"/>
    <mergeCell ref="L26:L27"/>
    <mergeCell ref="M26:M27"/>
    <mergeCell ref="N26:N27"/>
    <mergeCell ref="A25:A27"/>
    <mergeCell ref="E25:E27"/>
    <mergeCell ref="F25:F27"/>
    <mergeCell ref="D25:D27"/>
    <mergeCell ref="Q15:X15"/>
    <mergeCell ref="U16:V17"/>
    <mergeCell ref="W16:X17"/>
    <mergeCell ref="M16:N16"/>
    <mergeCell ref="A23:F23"/>
    <mergeCell ref="H15:H18"/>
    <mergeCell ref="I15:L15"/>
    <mergeCell ref="M15:P15"/>
    <mergeCell ref="J16:J18"/>
    <mergeCell ref="K16:K18"/>
    <mergeCell ref="L16:L18"/>
    <mergeCell ref="I16:I18"/>
    <mergeCell ref="M17:M18"/>
    <mergeCell ref="A15:A18"/>
    <mergeCell ref="B15:G15"/>
    <mergeCell ref="D16:D18"/>
    <mergeCell ref="A13:AB13"/>
    <mergeCell ref="A1:AB1"/>
    <mergeCell ref="A2:AB2"/>
    <mergeCell ref="A3:AB3"/>
    <mergeCell ref="A4:AB4"/>
    <mergeCell ref="A5:AB5"/>
    <mergeCell ref="A6:AB6"/>
    <mergeCell ref="A7:AA7"/>
    <mergeCell ref="A8:AB8"/>
    <mergeCell ref="A9:AA9"/>
    <mergeCell ref="A11:AB11"/>
    <mergeCell ref="A12:AB12"/>
    <mergeCell ref="AB15:AB18"/>
    <mergeCell ref="B16:B18"/>
    <mergeCell ref="C16:C18"/>
    <mergeCell ref="B29:B31"/>
    <mergeCell ref="E29:E31"/>
    <mergeCell ref="F29:F31"/>
    <mergeCell ref="G20:G36"/>
    <mergeCell ref="H20:H36"/>
    <mergeCell ref="Y15:Y18"/>
    <mergeCell ref="Z15:Z18"/>
    <mergeCell ref="AA15:AA18"/>
    <mergeCell ref="N17:N18"/>
    <mergeCell ref="O16:O18"/>
    <mergeCell ref="P16:P18"/>
    <mergeCell ref="Q16:R17"/>
    <mergeCell ref="S16:T17"/>
    <mergeCell ref="A37:F37"/>
    <mergeCell ref="A29:A31"/>
    <mergeCell ref="A33:A36"/>
    <mergeCell ref="B33:B36"/>
    <mergeCell ref="E33:E36"/>
    <mergeCell ref="F33:F36"/>
    <mergeCell ref="A32:F3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H20"/>
  <sheetViews>
    <sheetView topLeftCell="A9" workbookViewId="0">
      <selection activeCell="D25" sqref="D25"/>
    </sheetView>
  </sheetViews>
  <sheetFormatPr defaultRowHeight="10.199999999999999" outlineLevelRow="1"/>
  <cols>
    <col min="1" max="1" width="2" style="83" customWidth="1"/>
    <col min="2" max="2" width="51" style="83" customWidth="1"/>
    <col min="3" max="8" width="15" style="83" customWidth="1"/>
    <col min="9" max="256" width="9.109375" style="86" customWidth="1"/>
    <col min="257" max="257" width="2" style="86" customWidth="1"/>
    <col min="258" max="258" width="51" style="86" customWidth="1"/>
    <col min="259" max="264" width="15" style="86" customWidth="1"/>
    <col min="265" max="512" width="9.109375" style="86" customWidth="1"/>
    <col min="513" max="513" width="2" style="86" customWidth="1"/>
    <col min="514" max="514" width="51" style="86" customWidth="1"/>
    <col min="515" max="520" width="15" style="86" customWidth="1"/>
    <col min="521" max="768" width="9.109375" style="86" customWidth="1"/>
    <col min="769" max="769" width="2" style="86" customWidth="1"/>
    <col min="770" max="770" width="51" style="86" customWidth="1"/>
    <col min="771" max="776" width="15" style="86" customWidth="1"/>
    <col min="777" max="1024" width="9.109375" style="86" customWidth="1"/>
    <col min="1025" max="1025" width="2" style="86" customWidth="1"/>
    <col min="1026" max="1026" width="51" style="86" customWidth="1"/>
    <col min="1027" max="1032" width="15" style="86" customWidth="1"/>
    <col min="1033" max="1280" width="9.109375" style="86" customWidth="1"/>
    <col min="1281" max="1281" width="2" style="86" customWidth="1"/>
    <col min="1282" max="1282" width="51" style="86" customWidth="1"/>
    <col min="1283" max="1288" width="15" style="86" customWidth="1"/>
    <col min="1289" max="1536" width="9.109375" style="86" customWidth="1"/>
    <col min="1537" max="1537" width="2" style="86" customWidth="1"/>
    <col min="1538" max="1538" width="51" style="86" customWidth="1"/>
    <col min="1539" max="1544" width="15" style="86" customWidth="1"/>
    <col min="1545" max="1792" width="9.109375" style="86" customWidth="1"/>
    <col min="1793" max="1793" width="2" style="86" customWidth="1"/>
    <col min="1794" max="1794" width="51" style="86" customWidth="1"/>
    <col min="1795" max="1800" width="15" style="86" customWidth="1"/>
    <col min="1801" max="2048" width="9.109375" style="86" customWidth="1"/>
    <col min="2049" max="2049" width="2" style="86" customWidth="1"/>
    <col min="2050" max="2050" width="51" style="86" customWidth="1"/>
    <col min="2051" max="2056" width="15" style="86" customWidth="1"/>
    <col min="2057" max="2304" width="9.109375" style="86" customWidth="1"/>
    <col min="2305" max="2305" width="2" style="86" customWidth="1"/>
    <col min="2306" max="2306" width="51" style="86" customWidth="1"/>
    <col min="2307" max="2312" width="15" style="86" customWidth="1"/>
    <col min="2313" max="2560" width="9.109375" style="86" customWidth="1"/>
    <col min="2561" max="2561" width="2" style="86" customWidth="1"/>
    <col min="2562" max="2562" width="51" style="86" customWidth="1"/>
    <col min="2563" max="2568" width="15" style="86" customWidth="1"/>
    <col min="2569" max="2816" width="9.109375" style="86" customWidth="1"/>
    <col min="2817" max="2817" width="2" style="86" customWidth="1"/>
    <col min="2818" max="2818" width="51" style="86" customWidth="1"/>
    <col min="2819" max="2824" width="15" style="86" customWidth="1"/>
    <col min="2825" max="3072" width="9.109375" style="86" customWidth="1"/>
    <col min="3073" max="3073" width="2" style="86" customWidth="1"/>
    <col min="3074" max="3074" width="51" style="86" customWidth="1"/>
    <col min="3075" max="3080" width="15" style="86" customWidth="1"/>
    <col min="3081" max="3328" width="9.109375" style="86" customWidth="1"/>
    <col min="3329" max="3329" width="2" style="86" customWidth="1"/>
    <col min="3330" max="3330" width="51" style="86" customWidth="1"/>
    <col min="3331" max="3336" width="15" style="86" customWidth="1"/>
    <col min="3337" max="3584" width="9.109375" style="86" customWidth="1"/>
    <col min="3585" max="3585" width="2" style="86" customWidth="1"/>
    <col min="3586" max="3586" width="51" style="86" customWidth="1"/>
    <col min="3587" max="3592" width="15" style="86" customWidth="1"/>
    <col min="3593" max="3840" width="9.109375" style="86" customWidth="1"/>
    <col min="3841" max="3841" width="2" style="86" customWidth="1"/>
    <col min="3842" max="3842" width="51" style="86" customWidth="1"/>
    <col min="3843" max="3848" width="15" style="86" customWidth="1"/>
    <col min="3849" max="4096" width="9.109375" style="86" customWidth="1"/>
    <col min="4097" max="4097" width="2" style="86" customWidth="1"/>
    <col min="4098" max="4098" width="51" style="86" customWidth="1"/>
    <col min="4099" max="4104" width="15" style="86" customWidth="1"/>
    <col min="4105" max="4352" width="9.109375" style="86" customWidth="1"/>
    <col min="4353" max="4353" width="2" style="86" customWidth="1"/>
    <col min="4354" max="4354" width="51" style="86" customWidth="1"/>
    <col min="4355" max="4360" width="15" style="86" customWidth="1"/>
    <col min="4361" max="4608" width="9.109375" style="86" customWidth="1"/>
    <col min="4609" max="4609" width="2" style="86" customWidth="1"/>
    <col min="4610" max="4610" width="51" style="86" customWidth="1"/>
    <col min="4611" max="4616" width="15" style="86" customWidth="1"/>
    <col min="4617" max="4864" width="9.109375" style="86" customWidth="1"/>
    <col min="4865" max="4865" width="2" style="86" customWidth="1"/>
    <col min="4866" max="4866" width="51" style="86" customWidth="1"/>
    <col min="4867" max="4872" width="15" style="86" customWidth="1"/>
    <col min="4873" max="5120" width="9.109375" style="86" customWidth="1"/>
    <col min="5121" max="5121" width="2" style="86" customWidth="1"/>
    <col min="5122" max="5122" width="51" style="86" customWidth="1"/>
    <col min="5123" max="5128" width="15" style="86" customWidth="1"/>
    <col min="5129" max="5376" width="9.109375" style="86" customWidth="1"/>
    <col min="5377" max="5377" width="2" style="86" customWidth="1"/>
    <col min="5378" max="5378" width="51" style="86" customWidth="1"/>
    <col min="5379" max="5384" width="15" style="86" customWidth="1"/>
    <col min="5385" max="5632" width="9.109375" style="86" customWidth="1"/>
    <col min="5633" max="5633" width="2" style="86" customWidth="1"/>
    <col min="5634" max="5634" width="51" style="86" customWidth="1"/>
    <col min="5635" max="5640" width="15" style="86" customWidth="1"/>
    <col min="5641" max="5888" width="9.109375" style="86" customWidth="1"/>
    <col min="5889" max="5889" width="2" style="86" customWidth="1"/>
    <col min="5890" max="5890" width="51" style="86" customWidth="1"/>
    <col min="5891" max="5896" width="15" style="86" customWidth="1"/>
    <col min="5897" max="6144" width="9.109375" style="86" customWidth="1"/>
    <col min="6145" max="6145" width="2" style="86" customWidth="1"/>
    <col min="6146" max="6146" width="51" style="86" customWidth="1"/>
    <col min="6147" max="6152" width="15" style="86" customWidth="1"/>
    <col min="6153" max="6400" width="9.109375" style="86" customWidth="1"/>
    <col min="6401" max="6401" width="2" style="86" customWidth="1"/>
    <col min="6402" max="6402" width="51" style="86" customWidth="1"/>
    <col min="6403" max="6408" width="15" style="86" customWidth="1"/>
    <col min="6409" max="6656" width="9.109375" style="86" customWidth="1"/>
    <col min="6657" max="6657" width="2" style="86" customWidth="1"/>
    <col min="6658" max="6658" width="51" style="86" customWidth="1"/>
    <col min="6659" max="6664" width="15" style="86" customWidth="1"/>
    <col min="6665" max="6912" width="9.109375" style="86" customWidth="1"/>
    <col min="6913" max="6913" width="2" style="86" customWidth="1"/>
    <col min="6914" max="6914" width="51" style="86" customWidth="1"/>
    <col min="6915" max="6920" width="15" style="86" customWidth="1"/>
    <col min="6921" max="7168" width="9.109375" style="86" customWidth="1"/>
    <col min="7169" max="7169" width="2" style="86" customWidth="1"/>
    <col min="7170" max="7170" width="51" style="86" customWidth="1"/>
    <col min="7171" max="7176" width="15" style="86" customWidth="1"/>
    <col min="7177" max="7424" width="9.109375" style="86" customWidth="1"/>
    <col min="7425" max="7425" width="2" style="86" customWidth="1"/>
    <col min="7426" max="7426" width="51" style="86" customWidth="1"/>
    <col min="7427" max="7432" width="15" style="86" customWidth="1"/>
    <col min="7433" max="7680" width="9.109375" style="86" customWidth="1"/>
    <col min="7681" max="7681" width="2" style="86" customWidth="1"/>
    <col min="7682" max="7682" width="51" style="86" customWidth="1"/>
    <col min="7683" max="7688" width="15" style="86" customWidth="1"/>
    <col min="7689" max="7936" width="9.109375" style="86" customWidth="1"/>
    <col min="7937" max="7937" width="2" style="86" customWidth="1"/>
    <col min="7938" max="7938" width="51" style="86" customWidth="1"/>
    <col min="7939" max="7944" width="15" style="86" customWidth="1"/>
    <col min="7945" max="8192" width="9.109375" style="86" customWidth="1"/>
    <col min="8193" max="8193" width="2" style="86" customWidth="1"/>
    <col min="8194" max="8194" width="51" style="86" customWidth="1"/>
    <col min="8195" max="8200" width="15" style="86" customWidth="1"/>
    <col min="8201" max="8448" width="9.109375" style="86" customWidth="1"/>
    <col min="8449" max="8449" width="2" style="86" customWidth="1"/>
    <col min="8450" max="8450" width="51" style="86" customWidth="1"/>
    <col min="8451" max="8456" width="15" style="86" customWidth="1"/>
    <col min="8457" max="8704" width="9.109375" style="86" customWidth="1"/>
    <col min="8705" max="8705" width="2" style="86" customWidth="1"/>
    <col min="8706" max="8706" width="51" style="86" customWidth="1"/>
    <col min="8707" max="8712" width="15" style="86" customWidth="1"/>
    <col min="8713" max="8960" width="9.109375" style="86" customWidth="1"/>
    <col min="8961" max="8961" width="2" style="86" customWidth="1"/>
    <col min="8962" max="8962" width="51" style="86" customWidth="1"/>
    <col min="8963" max="8968" width="15" style="86" customWidth="1"/>
    <col min="8969" max="9216" width="9.109375" style="86" customWidth="1"/>
    <col min="9217" max="9217" width="2" style="86" customWidth="1"/>
    <col min="9218" max="9218" width="51" style="86" customWidth="1"/>
    <col min="9219" max="9224" width="15" style="86" customWidth="1"/>
    <col min="9225" max="9472" width="9.109375" style="86" customWidth="1"/>
    <col min="9473" max="9473" width="2" style="86" customWidth="1"/>
    <col min="9474" max="9474" width="51" style="86" customWidth="1"/>
    <col min="9475" max="9480" width="15" style="86" customWidth="1"/>
    <col min="9481" max="9728" width="9.109375" style="86" customWidth="1"/>
    <col min="9729" max="9729" width="2" style="86" customWidth="1"/>
    <col min="9730" max="9730" width="51" style="86" customWidth="1"/>
    <col min="9731" max="9736" width="15" style="86" customWidth="1"/>
    <col min="9737" max="9984" width="9.109375" style="86" customWidth="1"/>
    <col min="9985" max="9985" width="2" style="86" customWidth="1"/>
    <col min="9986" max="9986" width="51" style="86" customWidth="1"/>
    <col min="9987" max="9992" width="15" style="86" customWidth="1"/>
    <col min="9993" max="10240" width="9.109375" style="86" customWidth="1"/>
    <col min="10241" max="10241" width="2" style="86" customWidth="1"/>
    <col min="10242" max="10242" width="51" style="86" customWidth="1"/>
    <col min="10243" max="10248" width="15" style="86" customWidth="1"/>
    <col min="10249" max="10496" width="9.109375" style="86" customWidth="1"/>
    <col min="10497" max="10497" width="2" style="86" customWidth="1"/>
    <col min="10498" max="10498" width="51" style="86" customWidth="1"/>
    <col min="10499" max="10504" width="15" style="86" customWidth="1"/>
    <col min="10505" max="10752" width="9.109375" style="86" customWidth="1"/>
    <col min="10753" max="10753" width="2" style="86" customWidth="1"/>
    <col min="10754" max="10754" width="51" style="86" customWidth="1"/>
    <col min="10755" max="10760" width="15" style="86" customWidth="1"/>
    <col min="10761" max="11008" width="9.109375" style="86" customWidth="1"/>
    <col min="11009" max="11009" width="2" style="86" customWidth="1"/>
    <col min="11010" max="11010" width="51" style="86" customWidth="1"/>
    <col min="11011" max="11016" width="15" style="86" customWidth="1"/>
    <col min="11017" max="11264" width="9.109375" style="86" customWidth="1"/>
    <col min="11265" max="11265" width="2" style="86" customWidth="1"/>
    <col min="11266" max="11266" width="51" style="86" customWidth="1"/>
    <col min="11267" max="11272" width="15" style="86" customWidth="1"/>
    <col min="11273" max="11520" width="9.109375" style="86" customWidth="1"/>
    <col min="11521" max="11521" width="2" style="86" customWidth="1"/>
    <col min="11522" max="11522" width="51" style="86" customWidth="1"/>
    <col min="11523" max="11528" width="15" style="86" customWidth="1"/>
    <col min="11529" max="11776" width="9.109375" style="86" customWidth="1"/>
    <col min="11777" max="11777" width="2" style="86" customWidth="1"/>
    <col min="11778" max="11778" width="51" style="86" customWidth="1"/>
    <col min="11779" max="11784" width="15" style="86" customWidth="1"/>
    <col min="11785" max="12032" width="9.109375" style="86" customWidth="1"/>
    <col min="12033" max="12033" width="2" style="86" customWidth="1"/>
    <col min="12034" max="12034" width="51" style="86" customWidth="1"/>
    <col min="12035" max="12040" width="15" style="86" customWidth="1"/>
    <col min="12041" max="12288" width="9.109375" style="86" customWidth="1"/>
    <col min="12289" max="12289" width="2" style="86" customWidth="1"/>
    <col min="12290" max="12290" width="51" style="86" customWidth="1"/>
    <col min="12291" max="12296" width="15" style="86" customWidth="1"/>
    <col min="12297" max="12544" width="9.109375" style="86" customWidth="1"/>
    <col min="12545" max="12545" width="2" style="86" customWidth="1"/>
    <col min="12546" max="12546" width="51" style="86" customWidth="1"/>
    <col min="12547" max="12552" width="15" style="86" customWidth="1"/>
    <col min="12553" max="12800" width="9.109375" style="86" customWidth="1"/>
    <col min="12801" max="12801" width="2" style="86" customWidth="1"/>
    <col min="12802" max="12802" width="51" style="86" customWidth="1"/>
    <col min="12803" max="12808" width="15" style="86" customWidth="1"/>
    <col min="12809" max="13056" width="9.109375" style="86" customWidth="1"/>
    <col min="13057" max="13057" width="2" style="86" customWidth="1"/>
    <col min="13058" max="13058" width="51" style="86" customWidth="1"/>
    <col min="13059" max="13064" width="15" style="86" customWidth="1"/>
    <col min="13065" max="13312" width="9.109375" style="86" customWidth="1"/>
    <col min="13313" max="13313" width="2" style="86" customWidth="1"/>
    <col min="13314" max="13314" width="51" style="86" customWidth="1"/>
    <col min="13315" max="13320" width="15" style="86" customWidth="1"/>
    <col min="13321" max="13568" width="9.109375" style="86" customWidth="1"/>
    <col min="13569" max="13569" width="2" style="86" customWidth="1"/>
    <col min="13570" max="13570" width="51" style="86" customWidth="1"/>
    <col min="13571" max="13576" width="15" style="86" customWidth="1"/>
    <col min="13577" max="13824" width="9.109375" style="86" customWidth="1"/>
    <col min="13825" max="13825" width="2" style="86" customWidth="1"/>
    <col min="13826" max="13826" width="51" style="86" customWidth="1"/>
    <col min="13827" max="13832" width="15" style="86" customWidth="1"/>
    <col min="13833" max="14080" width="9.109375" style="86" customWidth="1"/>
    <col min="14081" max="14081" width="2" style="86" customWidth="1"/>
    <col min="14082" max="14082" width="51" style="86" customWidth="1"/>
    <col min="14083" max="14088" width="15" style="86" customWidth="1"/>
    <col min="14089" max="14336" width="9.109375" style="86" customWidth="1"/>
    <col min="14337" max="14337" width="2" style="86" customWidth="1"/>
    <col min="14338" max="14338" width="51" style="86" customWidth="1"/>
    <col min="14339" max="14344" width="15" style="86" customWidth="1"/>
    <col min="14345" max="14592" width="9.109375" style="86" customWidth="1"/>
    <col min="14593" max="14593" width="2" style="86" customWidth="1"/>
    <col min="14594" max="14594" width="51" style="86" customWidth="1"/>
    <col min="14595" max="14600" width="15" style="86" customWidth="1"/>
    <col min="14601" max="14848" width="9.109375" style="86" customWidth="1"/>
    <col min="14849" max="14849" width="2" style="86" customWidth="1"/>
    <col min="14850" max="14850" width="51" style="86" customWidth="1"/>
    <col min="14851" max="14856" width="15" style="86" customWidth="1"/>
    <col min="14857" max="15104" width="9.109375" style="86" customWidth="1"/>
    <col min="15105" max="15105" width="2" style="86" customWidth="1"/>
    <col min="15106" max="15106" width="51" style="86" customWidth="1"/>
    <col min="15107" max="15112" width="15" style="86" customWidth="1"/>
    <col min="15113" max="15360" width="9.109375" style="86" customWidth="1"/>
    <col min="15361" max="15361" width="2" style="86" customWidth="1"/>
    <col min="15362" max="15362" width="51" style="86" customWidth="1"/>
    <col min="15363" max="15368" width="15" style="86" customWidth="1"/>
    <col min="15369" max="15616" width="9.109375" style="86" customWidth="1"/>
    <col min="15617" max="15617" width="2" style="86" customWidth="1"/>
    <col min="15618" max="15618" width="51" style="86" customWidth="1"/>
    <col min="15619" max="15624" width="15" style="86" customWidth="1"/>
    <col min="15625" max="15872" width="9.109375" style="86" customWidth="1"/>
    <col min="15873" max="15873" width="2" style="86" customWidth="1"/>
    <col min="15874" max="15874" width="51" style="86" customWidth="1"/>
    <col min="15875" max="15880" width="15" style="86" customWidth="1"/>
    <col min="15881" max="16128" width="9.109375" style="86" customWidth="1"/>
    <col min="16129" max="16129" width="2" style="86" customWidth="1"/>
    <col min="16130" max="16130" width="51" style="86" customWidth="1"/>
    <col min="16131" max="16136" width="15" style="86" customWidth="1"/>
    <col min="16137" max="16384" width="9.109375" style="86" customWidth="1"/>
  </cols>
  <sheetData>
    <row r="1" spans="1:8" s="83" customFormat="1" ht="15.75" hidden="1" customHeight="1">
      <c r="B1" s="84" t="s">
        <v>82</v>
      </c>
    </row>
    <row r="2" spans="1:8" s="83" customFormat="1" ht="11.25" hidden="1" customHeight="1">
      <c r="B2" s="85" t="s">
        <v>83</v>
      </c>
    </row>
    <row r="3" spans="1:8" s="83" customFormat="1" ht="11.25" hidden="1" customHeight="1">
      <c r="B3" s="85" t="s">
        <v>84</v>
      </c>
    </row>
    <row r="4" spans="1:8" s="83" customFormat="1" ht="11.25" hidden="1" customHeight="1">
      <c r="B4" s="85" t="s">
        <v>85</v>
      </c>
    </row>
    <row r="5" spans="1:8" s="83" customFormat="1" ht="21.75" hidden="1" customHeight="1">
      <c r="B5" s="147" t="s">
        <v>86</v>
      </c>
      <c r="C5" s="147"/>
      <c r="D5" s="147"/>
      <c r="E5" s="147"/>
      <c r="F5" s="147"/>
      <c r="G5" s="147"/>
      <c r="H5" s="147"/>
    </row>
    <row r="6" spans="1:8" s="83" customFormat="1" ht="21.75" hidden="1" customHeight="1">
      <c r="B6" s="147" t="s">
        <v>87</v>
      </c>
      <c r="C6" s="147"/>
    </row>
    <row r="7" spans="1:8" s="83" customFormat="1" ht="11.25" hidden="1" customHeight="1">
      <c r="B7" s="85" t="s">
        <v>88</v>
      </c>
    </row>
    <row r="8" spans="1:8" hidden="1">
      <c r="A8" s="86"/>
      <c r="B8" s="86"/>
      <c r="C8" s="86"/>
      <c r="D8" s="86"/>
      <c r="E8" s="86"/>
      <c r="F8" s="86"/>
      <c r="G8" s="86"/>
      <c r="H8" s="86"/>
    </row>
    <row r="9" spans="1:8" ht="16.350000000000001" customHeight="1">
      <c r="B9" s="87" t="s">
        <v>89</v>
      </c>
      <c r="C9" s="148" t="s">
        <v>90</v>
      </c>
      <c r="D9" s="148" t="s">
        <v>91</v>
      </c>
      <c r="E9" s="148" t="s">
        <v>92</v>
      </c>
      <c r="F9" s="148" t="s">
        <v>93</v>
      </c>
      <c r="G9" s="148" t="s">
        <v>94</v>
      </c>
      <c r="H9" s="148" t="s">
        <v>95</v>
      </c>
    </row>
    <row r="10" spans="1:8" ht="15.9" customHeight="1">
      <c r="B10" s="87" t="s">
        <v>96</v>
      </c>
      <c r="C10" s="149"/>
      <c r="D10" s="149"/>
      <c r="E10" s="149"/>
      <c r="F10" s="149"/>
      <c r="G10" s="149"/>
      <c r="H10" s="149"/>
    </row>
    <row r="11" spans="1:8" s="83" customFormat="1" ht="5.0999999999999996" customHeight="1"/>
    <row r="12" spans="1:8" ht="11.25" customHeight="1">
      <c r="B12" s="87" t="s">
        <v>97</v>
      </c>
      <c r="C12" s="88"/>
      <c r="D12" s="89"/>
      <c r="E12" s="89"/>
      <c r="F12" s="90"/>
      <c r="G12" s="88"/>
      <c r="H12" s="88"/>
    </row>
    <row r="13" spans="1:8" ht="11.25" customHeight="1" outlineLevel="1">
      <c r="B13" s="91" t="s">
        <v>98</v>
      </c>
      <c r="C13" s="92"/>
      <c r="D13" s="93">
        <v>18134671.66</v>
      </c>
      <c r="E13" s="93">
        <v>18134671.66</v>
      </c>
      <c r="F13" s="94">
        <v>38536</v>
      </c>
      <c r="G13" s="92"/>
      <c r="H13" s="92"/>
    </row>
    <row r="14" spans="1:8" ht="11.25" customHeight="1" outlineLevel="1">
      <c r="B14" s="91" t="s">
        <v>99</v>
      </c>
      <c r="C14" s="92"/>
      <c r="D14" s="93">
        <v>18258141.719999999</v>
      </c>
      <c r="E14" s="93">
        <v>18258141.719999999</v>
      </c>
      <c r="F14" s="94">
        <v>333276</v>
      </c>
      <c r="G14" s="92"/>
      <c r="H14" s="92"/>
    </row>
    <row r="15" spans="1:8" ht="11.25" customHeight="1" outlineLevel="1">
      <c r="B15" s="91" t="s">
        <v>100</v>
      </c>
      <c r="C15" s="92"/>
      <c r="D15" s="93">
        <v>1388790.05</v>
      </c>
      <c r="E15" s="93">
        <v>1388790.05</v>
      </c>
      <c r="F15" s="94">
        <v>205637</v>
      </c>
      <c r="G15" s="92"/>
      <c r="H15" s="92"/>
    </row>
    <row r="16" spans="1:8" ht="11.25" customHeight="1" outlineLevel="1">
      <c r="B16" s="91" t="s">
        <v>101</v>
      </c>
      <c r="C16" s="92"/>
      <c r="D16" s="93">
        <v>209503951.19999999</v>
      </c>
      <c r="E16" s="93">
        <v>209503951.19999999</v>
      </c>
      <c r="F16" s="94">
        <v>60969</v>
      </c>
      <c r="G16" s="92"/>
      <c r="H16" s="92"/>
    </row>
    <row r="17" spans="2:8" ht="11.25" customHeight="1" outlineLevel="1">
      <c r="B17" s="91" t="s">
        <v>102</v>
      </c>
      <c r="C17" s="92"/>
      <c r="D17" s="93">
        <v>12233631.199999999</v>
      </c>
      <c r="E17" s="93">
        <v>12233631.199999999</v>
      </c>
      <c r="F17" s="94">
        <v>3188</v>
      </c>
      <c r="G17" s="92"/>
      <c r="H17" s="92"/>
    </row>
    <row r="18" spans="2:8" ht="11.25" customHeight="1" outlineLevel="1">
      <c r="B18" s="91" t="s">
        <v>103</v>
      </c>
      <c r="C18" s="92"/>
      <c r="D18" s="93">
        <v>25237896.969999999</v>
      </c>
      <c r="E18" s="93">
        <v>25237896.969999999</v>
      </c>
      <c r="F18" s="94">
        <v>492730</v>
      </c>
      <c r="G18" s="92"/>
      <c r="H18" s="92"/>
    </row>
    <row r="19" spans="2:8" s="83" customFormat="1" ht="5.0999999999999996" customHeight="1"/>
    <row r="20" spans="2:8" ht="11.25" customHeight="1">
      <c r="B20" s="87" t="s">
        <v>104</v>
      </c>
      <c r="C20" s="88"/>
      <c r="D20" s="89"/>
      <c r="E20" s="89"/>
      <c r="F20" s="90"/>
      <c r="G20" s="88"/>
      <c r="H20" s="88"/>
    </row>
  </sheetData>
  <mergeCells count="8">
    <mergeCell ref="B5:H5"/>
    <mergeCell ref="B6:C6"/>
    <mergeCell ref="C9:C10"/>
    <mergeCell ref="D9:D10"/>
    <mergeCell ref="E9:E10"/>
    <mergeCell ref="F9:F10"/>
    <mergeCell ref="G9:G10"/>
    <mergeCell ref="H9:H1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2:I15"/>
  <sheetViews>
    <sheetView view="pageBreakPreview" zoomScale="90" zoomScaleNormal="70" zoomScaleSheetLayoutView="90" workbookViewId="0">
      <selection activeCell="A8" sqref="A8:AB8"/>
    </sheetView>
  </sheetViews>
  <sheetFormatPr defaultRowHeight="15.6"/>
  <cols>
    <col min="1" max="1" width="7.6640625" style="22" bestFit="1" customWidth="1"/>
    <col min="2" max="2" width="55.109375" style="22" customWidth="1"/>
    <col min="3" max="3" width="9.109375" style="22" customWidth="1"/>
    <col min="4" max="4" width="13.6640625" style="23" bestFit="1" customWidth="1"/>
    <col min="5" max="5" width="18.6640625" style="22" customWidth="1"/>
    <col min="6" max="6" width="15.88671875" style="22" customWidth="1"/>
    <col min="7" max="7" width="14.44140625" style="22" customWidth="1"/>
    <col min="8" max="8" width="21.109375" style="22" customWidth="1"/>
    <col min="9" max="9" width="15.88671875" style="22" customWidth="1"/>
    <col min="10" max="11" width="9.109375" style="1" customWidth="1"/>
    <col min="12" max="12" width="11.109375" style="1" customWidth="1"/>
    <col min="13" max="13" width="9.109375" style="1" customWidth="1"/>
    <col min="14" max="256" width="9.109375" style="1"/>
    <col min="257" max="257" width="7.6640625" style="1" bestFit="1" customWidth="1"/>
    <col min="258" max="258" width="55.109375" style="1" customWidth="1"/>
    <col min="259" max="259" width="9.109375" style="1" customWidth="1"/>
    <col min="260" max="260" width="13.6640625" style="1" bestFit="1" customWidth="1"/>
    <col min="261" max="261" width="18.6640625" style="1" customWidth="1"/>
    <col min="262" max="262" width="15.88671875" style="1" customWidth="1"/>
    <col min="263" max="263" width="14.44140625" style="1" customWidth="1"/>
    <col min="264" max="264" width="21.109375" style="1" customWidth="1"/>
    <col min="265" max="265" width="15.88671875" style="1" customWidth="1"/>
    <col min="266" max="267" width="9.109375" style="1" customWidth="1"/>
    <col min="268" max="268" width="11.109375" style="1" customWidth="1"/>
    <col min="269" max="269" width="9.109375" style="1" customWidth="1"/>
    <col min="270" max="512" width="9.109375" style="1"/>
    <col min="513" max="513" width="7.6640625" style="1" bestFit="1" customWidth="1"/>
    <col min="514" max="514" width="55.109375" style="1" customWidth="1"/>
    <col min="515" max="515" width="9.109375" style="1" customWidth="1"/>
    <col min="516" max="516" width="13.6640625" style="1" bestFit="1" customWidth="1"/>
    <col min="517" max="517" width="18.6640625" style="1" customWidth="1"/>
    <col min="518" max="518" width="15.88671875" style="1" customWidth="1"/>
    <col min="519" max="519" width="14.44140625" style="1" customWidth="1"/>
    <col min="520" max="520" width="21.109375" style="1" customWidth="1"/>
    <col min="521" max="521" width="15.88671875" style="1" customWidth="1"/>
    <col min="522" max="523" width="9.109375" style="1" customWidth="1"/>
    <col min="524" max="524" width="11.109375" style="1" customWidth="1"/>
    <col min="525" max="525" width="9.109375" style="1" customWidth="1"/>
    <col min="526" max="768" width="9.109375" style="1"/>
    <col min="769" max="769" width="7.6640625" style="1" bestFit="1" customWidth="1"/>
    <col min="770" max="770" width="55.109375" style="1" customWidth="1"/>
    <col min="771" max="771" width="9.109375" style="1" customWidth="1"/>
    <col min="772" max="772" width="13.6640625" style="1" bestFit="1" customWidth="1"/>
    <col min="773" max="773" width="18.6640625" style="1" customWidth="1"/>
    <col min="774" max="774" width="15.88671875" style="1" customWidth="1"/>
    <col min="775" max="775" width="14.44140625" style="1" customWidth="1"/>
    <col min="776" max="776" width="21.109375" style="1" customWidth="1"/>
    <col min="777" max="777" width="15.88671875" style="1" customWidth="1"/>
    <col min="778" max="779" width="9.109375" style="1" customWidth="1"/>
    <col min="780" max="780" width="11.109375" style="1" customWidth="1"/>
    <col min="781" max="781" width="9.109375" style="1" customWidth="1"/>
    <col min="782" max="1024" width="9.109375" style="1"/>
    <col min="1025" max="1025" width="7.6640625" style="1" bestFit="1" customWidth="1"/>
    <col min="1026" max="1026" width="55.109375" style="1" customWidth="1"/>
    <col min="1027" max="1027" width="9.109375" style="1" customWidth="1"/>
    <col min="1028" max="1028" width="13.6640625" style="1" bestFit="1" customWidth="1"/>
    <col min="1029" max="1029" width="18.6640625" style="1" customWidth="1"/>
    <col min="1030" max="1030" width="15.88671875" style="1" customWidth="1"/>
    <col min="1031" max="1031" width="14.44140625" style="1" customWidth="1"/>
    <col min="1032" max="1032" width="21.109375" style="1" customWidth="1"/>
    <col min="1033" max="1033" width="15.88671875" style="1" customWidth="1"/>
    <col min="1034" max="1035" width="9.109375" style="1" customWidth="1"/>
    <col min="1036" max="1036" width="11.109375" style="1" customWidth="1"/>
    <col min="1037" max="1037" width="9.109375" style="1" customWidth="1"/>
    <col min="1038" max="1280" width="9.109375" style="1"/>
    <col min="1281" max="1281" width="7.6640625" style="1" bestFit="1" customWidth="1"/>
    <col min="1282" max="1282" width="55.109375" style="1" customWidth="1"/>
    <col min="1283" max="1283" width="9.109375" style="1" customWidth="1"/>
    <col min="1284" max="1284" width="13.6640625" style="1" bestFit="1" customWidth="1"/>
    <col min="1285" max="1285" width="18.6640625" style="1" customWidth="1"/>
    <col min="1286" max="1286" width="15.88671875" style="1" customWidth="1"/>
    <col min="1287" max="1287" width="14.44140625" style="1" customWidth="1"/>
    <col min="1288" max="1288" width="21.109375" style="1" customWidth="1"/>
    <col min="1289" max="1289" width="15.88671875" style="1" customWidth="1"/>
    <col min="1290" max="1291" width="9.109375" style="1" customWidth="1"/>
    <col min="1292" max="1292" width="11.109375" style="1" customWidth="1"/>
    <col min="1293" max="1293" width="9.109375" style="1" customWidth="1"/>
    <col min="1294" max="1536" width="9.109375" style="1"/>
    <col min="1537" max="1537" width="7.6640625" style="1" bestFit="1" customWidth="1"/>
    <col min="1538" max="1538" width="55.109375" style="1" customWidth="1"/>
    <col min="1539" max="1539" width="9.109375" style="1" customWidth="1"/>
    <col min="1540" max="1540" width="13.6640625" style="1" bestFit="1" customWidth="1"/>
    <col min="1541" max="1541" width="18.6640625" style="1" customWidth="1"/>
    <col min="1542" max="1542" width="15.88671875" style="1" customWidth="1"/>
    <col min="1543" max="1543" width="14.44140625" style="1" customWidth="1"/>
    <col min="1544" max="1544" width="21.109375" style="1" customWidth="1"/>
    <col min="1545" max="1545" width="15.88671875" style="1" customWidth="1"/>
    <col min="1546" max="1547" width="9.109375" style="1" customWidth="1"/>
    <col min="1548" max="1548" width="11.109375" style="1" customWidth="1"/>
    <col min="1549" max="1549" width="9.109375" style="1" customWidth="1"/>
    <col min="1550" max="1792" width="9.109375" style="1"/>
    <col min="1793" max="1793" width="7.6640625" style="1" bestFit="1" customWidth="1"/>
    <col min="1794" max="1794" width="55.109375" style="1" customWidth="1"/>
    <col min="1795" max="1795" width="9.109375" style="1" customWidth="1"/>
    <col min="1796" max="1796" width="13.6640625" style="1" bestFit="1" customWidth="1"/>
    <col min="1797" max="1797" width="18.6640625" style="1" customWidth="1"/>
    <col min="1798" max="1798" width="15.88671875" style="1" customWidth="1"/>
    <col min="1799" max="1799" width="14.44140625" style="1" customWidth="1"/>
    <col min="1800" max="1800" width="21.109375" style="1" customWidth="1"/>
    <col min="1801" max="1801" width="15.88671875" style="1" customWidth="1"/>
    <col min="1802" max="1803" width="9.109375" style="1" customWidth="1"/>
    <col min="1804" max="1804" width="11.109375" style="1" customWidth="1"/>
    <col min="1805" max="1805" width="9.109375" style="1" customWidth="1"/>
    <col min="1806" max="2048" width="9.109375" style="1"/>
    <col min="2049" max="2049" width="7.6640625" style="1" bestFit="1" customWidth="1"/>
    <col min="2050" max="2050" width="55.109375" style="1" customWidth="1"/>
    <col min="2051" max="2051" width="9.109375" style="1" customWidth="1"/>
    <col min="2052" max="2052" width="13.6640625" style="1" bestFit="1" customWidth="1"/>
    <col min="2053" max="2053" width="18.6640625" style="1" customWidth="1"/>
    <col min="2054" max="2054" width="15.88671875" style="1" customWidth="1"/>
    <col min="2055" max="2055" width="14.44140625" style="1" customWidth="1"/>
    <col min="2056" max="2056" width="21.109375" style="1" customWidth="1"/>
    <col min="2057" max="2057" width="15.88671875" style="1" customWidth="1"/>
    <col min="2058" max="2059" width="9.109375" style="1" customWidth="1"/>
    <col min="2060" max="2060" width="11.109375" style="1" customWidth="1"/>
    <col min="2061" max="2061" width="9.109375" style="1" customWidth="1"/>
    <col min="2062" max="2304" width="9.109375" style="1"/>
    <col min="2305" max="2305" width="7.6640625" style="1" bestFit="1" customWidth="1"/>
    <col min="2306" max="2306" width="55.109375" style="1" customWidth="1"/>
    <col min="2307" max="2307" width="9.109375" style="1" customWidth="1"/>
    <col min="2308" max="2308" width="13.6640625" style="1" bestFit="1" customWidth="1"/>
    <col min="2309" max="2309" width="18.6640625" style="1" customWidth="1"/>
    <col min="2310" max="2310" width="15.88671875" style="1" customWidth="1"/>
    <col min="2311" max="2311" width="14.44140625" style="1" customWidth="1"/>
    <col min="2312" max="2312" width="21.109375" style="1" customWidth="1"/>
    <col min="2313" max="2313" width="15.88671875" style="1" customWidth="1"/>
    <col min="2314" max="2315" width="9.109375" style="1" customWidth="1"/>
    <col min="2316" max="2316" width="11.109375" style="1" customWidth="1"/>
    <col min="2317" max="2317" width="9.109375" style="1" customWidth="1"/>
    <col min="2318" max="2560" width="9.109375" style="1"/>
    <col min="2561" max="2561" width="7.6640625" style="1" bestFit="1" customWidth="1"/>
    <col min="2562" max="2562" width="55.109375" style="1" customWidth="1"/>
    <col min="2563" max="2563" width="9.109375" style="1" customWidth="1"/>
    <col min="2564" max="2564" width="13.6640625" style="1" bestFit="1" customWidth="1"/>
    <col min="2565" max="2565" width="18.6640625" style="1" customWidth="1"/>
    <col min="2566" max="2566" width="15.88671875" style="1" customWidth="1"/>
    <col min="2567" max="2567" width="14.44140625" style="1" customWidth="1"/>
    <col min="2568" max="2568" width="21.109375" style="1" customWidth="1"/>
    <col min="2569" max="2569" width="15.88671875" style="1" customWidth="1"/>
    <col min="2570" max="2571" width="9.109375" style="1" customWidth="1"/>
    <col min="2572" max="2572" width="11.109375" style="1" customWidth="1"/>
    <col min="2573" max="2573" width="9.109375" style="1" customWidth="1"/>
    <col min="2574" max="2816" width="9.109375" style="1"/>
    <col min="2817" max="2817" width="7.6640625" style="1" bestFit="1" customWidth="1"/>
    <col min="2818" max="2818" width="55.109375" style="1" customWidth="1"/>
    <col min="2819" max="2819" width="9.109375" style="1" customWidth="1"/>
    <col min="2820" max="2820" width="13.6640625" style="1" bestFit="1" customWidth="1"/>
    <col min="2821" max="2821" width="18.6640625" style="1" customWidth="1"/>
    <col min="2822" max="2822" width="15.88671875" style="1" customWidth="1"/>
    <col min="2823" max="2823" width="14.44140625" style="1" customWidth="1"/>
    <col min="2824" max="2824" width="21.109375" style="1" customWidth="1"/>
    <col min="2825" max="2825" width="15.88671875" style="1" customWidth="1"/>
    <col min="2826" max="2827" width="9.109375" style="1" customWidth="1"/>
    <col min="2828" max="2828" width="11.109375" style="1" customWidth="1"/>
    <col min="2829" max="2829" width="9.109375" style="1" customWidth="1"/>
    <col min="2830" max="3072" width="9.109375" style="1"/>
    <col min="3073" max="3073" width="7.6640625" style="1" bestFit="1" customWidth="1"/>
    <col min="3074" max="3074" width="55.109375" style="1" customWidth="1"/>
    <col min="3075" max="3075" width="9.109375" style="1" customWidth="1"/>
    <col min="3076" max="3076" width="13.6640625" style="1" bestFit="1" customWidth="1"/>
    <col min="3077" max="3077" width="18.6640625" style="1" customWidth="1"/>
    <col min="3078" max="3078" width="15.88671875" style="1" customWidth="1"/>
    <col min="3079" max="3079" width="14.44140625" style="1" customWidth="1"/>
    <col min="3080" max="3080" width="21.109375" style="1" customWidth="1"/>
    <col min="3081" max="3081" width="15.88671875" style="1" customWidth="1"/>
    <col min="3082" max="3083" width="9.109375" style="1" customWidth="1"/>
    <col min="3084" max="3084" width="11.109375" style="1" customWidth="1"/>
    <col min="3085" max="3085" width="9.109375" style="1" customWidth="1"/>
    <col min="3086" max="3328" width="9.109375" style="1"/>
    <col min="3329" max="3329" width="7.6640625" style="1" bestFit="1" customWidth="1"/>
    <col min="3330" max="3330" width="55.109375" style="1" customWidth="1"/>
    <col min="3331" max="3331" width="9.109375" style="1" customWidth="1"/>
    <col min="3332" max="3332" width="13.6640625" style="1" bestFit="1" customWidth="1"/>
    <col min="3333" max="3333" width="18.6640625" style="1" customWidth="1"/>
    <col min="3334" max="3334" width="15.88671875" style="1" customWidth="1"/>
    <col min="3335" max="3335" width="14.44140625" style="1" customWidth="1"/>
    <col min="3336" max="3336" width="21.109375" style="1" customWidth="1"/>
    <col min="3337" max="3337" width="15.88671875" style="1" customWidth="1"/>
    <col min="3338" max="3339" width="9.109375" style="1" customWidth="1"/>
    <col min="3340" max="3340" width="11.109375" style="1" customWidth="1"/>
    <col min="3341" max="3341" width="9.109375" style="1" customWidth="1"/>
    <col min="3342" max="3584" width="9.109375" style="1"/>
    <col min="3585" max="3585" width="7.6640625" style="1" bestFit="1" customWidth="1"/>
    <col min="3586" max="3586" width="55.109375" style="1" customWidth="1"/>
    <col min="3587" max="3587" width="9.109375" style="1" customWidth="1"/>
    <col min="3588" max="3588" width="13.6640625" style="1" bestFit="1" customWidth="1"/>
    <col min="3589" max="3589" width="18.6640625" style="1" customWidth="1"/>
    <col min="3590" max="3590" width="15.88671875" style="1" customWidth="1"/>
    <col min="3591" max="3591" width="14.44140625" style="1" customWidth="1"/>
    <col min="3592" max="3592" width="21.109375" style="1" customWidth="1"/>
    <col min="3593" max="3593" width="15.88671875" style="1" customWidth="1"/>
    <col min="3594" max="3595" width="9.109375" style="1" customWidth="1"/>
    <col min="3596" max="3596" width="11.109375" style="1" customWidth="1"/>
    <col min="3597" max="3597" width="9.109375" style="1" customWidth="1"/>
    <col min="3598" max="3840" width="9.109375" style="1"/>
    <col min="3841" max="3841" width="7.6640625" style="1" bestFit="1" customWidth="1"/>
    <col min="3842" max="3842" width="55.109375" style="1" customWidth="1"/>
    <col min="3843" max="3843" width="9.109375" style="1" customWidth="1"/>
    <col min="3844" max="3844" width="13.6640625" style="1" bestFit="1" customWidth="1"/>
    <col min="3845" max="3845" width="18.6640625" style="1" customWidth="1"/>
    <col min="3846" max="3846" width="15.88671875" style="1" customWidth="1"/>
    <col min="3847" max="3847" width="14.44140625" style="1" customWidth="1"/>
    <col min="3848" max="3848" width="21.109375" style="1" customWidth="1"/>
    <col min="3849" max="3849" width="15.88671875" style="1" customWidth="1"/>
    <col min="3850" max="3851" width="9.109375" style="1" customWidth="1"/>
    <col min="3852" max="3852" width="11.109375" style="1" customWidth="1"/>
    <col min="3853" max="3853" width="9.109375" style="1" customWidth="1"/>
    <col min="3854" max="4096" width="9.109375" style="1"/>
    <col min="4097" max="4097" width="7.6640625" style="1" bestFit="1" customWidth="1"/>
    <col min="4098" max="4098" width="55.109375" style="1" customWidth="1"/>
    <col min="4099" max="4099" width="9.109375" style="1" customWidth="1"/>
    <col min="4100" max="4100" width="13.6640625" style="1" bestFit="1" customWidth="1"/>
    <col min="4101" max="4101" width="18.6640625" style="1" customWidth="1"/>
    <col min="4102" max="4102" width="15.88671875" style="1" customWidth="1"/>
    <col min="4103" max="4103" width="14.44140625" style="1" customWidth="1"/>
    <col min="4104" max="4104" width="21.109375" style="1" customWidth="1"/>
    <col min="4105" max="4105" width="15.88671875" style="1" customWidth="1"/>
    <col min="4106" max="4107" width="9.109375" style="1" customWidth="1"/>
    <col min="4108" max="4108" width="11.109375" style="1" customWidth="1"/>
    <col min="4109" max="4109" width="9.109375" style="1" customWidth="1"/>
    <col min="4110" max="4352" width="9.109375" style="1"/>
    <col min="4353" max="4353" width="7.6640625" style="1" bestFit="1" customWidth="1"/>
    <col min="4354" max="4354" width="55.109375" style="1" customWidth="1"/>
    <col min="4355" max="4355" width="9.109375" style="1" customWidth="1"/>
    <col min="4356" max="4356" width="13.6640625" style="1" bestFit="1" customWidth="1"/>
    <col min="4357" max="4357" width="18.6640625" style="1" customWidth="1"/>
    <col min="4358" max="4358" width="15.88671875" style="1" customWidth="1"/>
    <col min="4359" max="4359" width="14.44140625" style="1" customWidth="1"/>
    <col min="4360" max="4360" width="21.109375" style="1" customWidth="1"/>
    <col min="4361" max="4361" width="15.88671875" style="1" customWidth="1"/>
    <col min="4362" max="4363" width="9.109375" style="1" customWidth="1"/>
    <col min="4364" max="4364" width="11.109375" style="1" customWidth="1"/>
    <col min="4365" max="4365" width="9.109375" style="1" customWidth="1"/>
    <col min="4366" max="4608" width="9.109375" style="1"/>
    <col min="4609" max="4609" width="7.6640625" style="1" bestFit="1" customWidth="1"/>
    <col min="4610" max="4610" width="55.109375" style="1" customWidth="1"/>
    <col min="4611" max="4611" width="9.109375" style="1" customWidth="1"/>
    <col min="4612" max="4612" width="13.6640625" style="1" bestFit="1" customWidth="1"/>
    <col min="4613" max="4613" width="18.6640625" style="1" customWidth="1"/>
    <col min="4614" max="4614" width="15.88671875" style="1" customWidth="1"/>
    <col min="4615" max="4615" width="14.44140625" style="1" customWidth="1"/>
    <col min="4616" max="4616" width="21.109375" style="1" customWidth="1"/>
    <col min="4617" max="4617" width="15.88671875" style="1" customWidth="1"/>
    <col min="4618" max="4619" width="9.109375" style="1" customWidth="1"/>
    <col min="4620" max="4620" width="11.109375" style="1" customWidth="1"/>
    <col min="4621" max="4621" width="9.109375" style="1" customWidth="1"/>
    <col min="4622" max="4864" width="9.109375" style="1"/>
    <col min="4865" max="4865" width="7.6640625" style="1" bestFit="1" customWidth="1"/>
    <col min="4866" max="4866" width="55.109375" style="1" customWidth="1"/>
    <col min="4867" max="4867" width="9.109375" style="1" customWidth="1"/>
    <col min="4868" max="4868" width="13.6640625" style="1" bestFit="1" customWidth="1"/>
    <col min="4869" max="4869" width="18.6640625" style="1" customWidth="1"/>
    <col min="4870" max="4870" width="15.88671875" style="1" customWidth="1"/>
    <col min="4871" max="4871" width="14.44140625" style="1" customWidth="1"/>
    <col min="4872" max="4872" width="21.109375" style="1" customWidth="1"/>
    <col min="4873" max="4873" width="15.88671875" style="1" customWidth="1"/>
    <col min="4874" max="4875" width="9.109375" style="1" customWidth="1"/>
    <col min="4876" max="4876" width="11.109375" style="1" customWidth="1"/>
    <col min="4877" max="4877" width="9.109375" style="1" customWidth="1"/>
    <col min="4878" max="5120" width="9.109375" style="1"/>
    <col min="5121" max="5121" width="7.6640625" style="1" bestFit="1" customWidth="1"/>
    <col min="5122" max="5122" width="55.109375" style="1" customWidth="1"/>
    <col min="5123" max="5123" width="9.109375" style="1" customWidth="1"/>
    <col min="5124" max="5124" width="13.6640625" style="1" bestFit="1" customWidth="1"/>
    <col min="5125" max="5125" width="18.6640625" style="1" customWidth="1"/>
    <col min="5126" max="5126" width="15.88671875" style="1" customWidth="1"/>
    <col min="5127" max="5127" width="14.44140625" style="1" customWidth="1"/>
    <col min="5128" max="5128" width="21.109375" style="1" customWidth="1"/>
    <col min="5129" max="5129" width="15.88671875" style="1" customWidth="1"/>
    <col min="5130" max="5131" width="9.109375" style="1" customWidth="1"/>
    <col min="5132" max="5132" width="11.109375" style="1" customWidth="1"/>
    <col min="5133" max="5133" width="9.109375" style="1" customWidth="1"/>
    <col min="5134" max="5376" width="9.109375" style="1"/>
    <col min="5377" max="5377" width="7.6640625" style="1" bestFit="1" customWidth="1"/>
    <col min="5378" max="5378" width="55.109375" style="1" customWidth="1"/>
    <col min="5379" max="5379" width="9.109375" style="1" customWidth="1"/>
    <col min="5380" max="5380" width="13.6640625" style="1" bestFit="1" customWidth="1"/>
    <col min="5381" max="5381" width="18.6640625" style="1" customWidth="1"/>
    <col min="5382" max="5382" width="15.88671875" style="1" customWidth="1"/>
    <col min="5383" max="5383" width="14.44140625" style="1" customWidth="1"/>
    <col min="5384" max="5384" width="21.109375" style="1" customWidth="1"/>
    <col min="5385" max="5385" width="15.88671875" style="1" customWidth="1"/>
    <col min="5386" max="5387" width="9.109375" style="1" customWidth="1"/>
    <col min="5388" max="5388" width="11.109375" style="1" customWidth="1"/>
    <col min="5389" max="5389" width="9.109375" style="1" customWidth="1"/>
    <col min="5390" max="5632" width="9.109375" style="1"/>
    <col min="5633" max="5633" width="7.6640625" style="1" bestFit="1" customWidth="1"/>
    <col min="5634" max="5634" width="55.109375" style="1" customWidth="1"/>
    <col min="5635" max="5635" width="9.109375" style="1" customWidth="1"/>
    <col min="5636" max="5636" width="13.6640625" style="1" bestFit="1" customWidth="1"/>
    <col min="5637" max="5637" width="18.6640625" style="1" customWidth="1"/>
    <col min="5638" max="5638" width="15.88671875" style="1" customWidth="1"/>
    <col min="5639" max="5639" width="14.44140625" style="1" customWidth="1"/>
    <col min="5640" max="5640" width="21.109375" style="1" customWidth="1"/>
    <col min="5641" max="5641" width="15.88671875" style="1" customWidth="1"/>
    <col min="5642" max="5643" width="9.109375" style="1" customWidth="1"/>
    <col min="5644" max="5644" width="11.109375" style="1" customWidth="1"/>
    <col min="5645" max="5645" width="9.109375" style="1" customWidth="1"/>
    <col min="5646" max="5888" width="9.109375" style="1"/>
    <col min="5889" max="5889" width="7.6640625" style="1" bestFit="1" customWidth="1"/>
    <col min="5890" max="5890" width="55.109375" style="1" customWidth="1"/>
    <col min="5891" max="5891" width="9.109375" style="1" customWidth="1"/>
    <col min="5892" max="5892" width="13.6640625" style="1" bestFit="1" customWidth="1"/>
    <col min="5893" max="5893" width="18.6640625" style="1" customWidth="1"/>
    <col min="5894" max="5894" width="15.88671875" style="1" customWidth="1"/>
    <col min="5895" max="5895" width="14.44140625" style="1" customWidth="1"/>
    <col min="5896" max="5896" width="21.109375" style="1" customWidth="1"/>
    <col min="5897" max="5897" width="15.88671875" style="1" customWidth="1"/>
    <col min="5898" max="5899" width="9.109375" style="1" customWidth="1"/>
    <col min="5900" max="5900" width="11.109375" style="1" customWidth="1"/>
    <col min="5901" max="5901" width="9.109375" style="1" customWidth="1"/>
    <col min="5902" max="6144" width="9.109375" style="1"/>
    <col min="6145" max="6145" width="7.6640625" style="1" bestFit="1" customWidth="1"/>
    <col min="6146" max="6146" width="55.109375" style="1" customWidth="1"/>
    <col min="6147" max="6147" width="9.109375" style="1" customWidth="1"/>
    <col min="6148" max="6148" width="13.6640625" style="1" bestFit="1" customWidth="1"/>
    <col min="6149" max="6149" width="18.6640625" style="1" customWidth="1"/>
    <col min="6150" max="6150" width="15.88671875" style="1" customWidth="1"/>
    <col min="6151" max="6151" width="14.44140625" style="1" customWidth="1"/>
    <col min="6152" max="6152" width="21.109375" style="1" customWidth="1"/>
    <col min="6153" max="6153" width="15.88671875" style="1" customWidth="1"/>
    <col min="6154" max="6155" width="9.109375" style="1" customWidth="1"/>
    <col min="6156" max="6156" width="11.109375" style="1" customWidth="1"/>
    <col min="6157" max="6157" width="9.109375" style="1" customWidth="1"/>
    <col min="6158" max="6400" width="9.109375" style="1"/>
    <col min="6401" max="6401" width="7.6640625" style="1" bestFit="1" customWidth="1"/>
    <col min="6402" max="6402" width="55.109375" style="1" customWidth="1"/>
    <col min="6403" max="6403" width="9.109375" style="1" customWidth="1"/>
    <col min="6404" max="6404" width="13.6640625" style="1" bestFit="1" customWidth="1"/>
    <col min="6405" max="6405" width="18.6640625" style="1" customWidth="1"/>
    <col min="6406" max="6406" width="15.88671875" style="1" customWidth="1"/>
    <col min="6407" max="6407" width="14.44140625" style="1" customWidth="1"/>
    <col min="6408" max="6408" width="21.109375" style="1" customWidth="1"/>
    <col min="6409" max="6409" width="15.88671875" style="1" customWidth="1"/>
    <col min="6410" max="6411" width="9.109375" style="1" customWidth="1"/>
    <col min="6412" max="6412" width="11.109375" style="1" customWidth="1"/>
    <col min="6413" max="6413" width="9.109375" style="1" customWidth="1"/>
    <col min="6414" max="6656" width="9.109375" style="1"/>
    <col min="6657" max="6657" width="7.6640625" style="1" bestFit="1" customWidth="1"/>
    <col min="6658" max="6658" width="55.109375" style="1" customWidth="1"/>
    <col min="6659" max="6659" width="9.109375" style="1" customWidth="1"/>
    <col min="6660" max="6660" width="13.6640625" style="1" bestFit="1" customWidth="1"/>
    <col min="6661" max="6661" width="18.6640625" style="1" customWidth="1"/>
    <col min="6662" max="6662" width="15.88671875" style="1" customWidth="1"/>
    <col min="6663" max="6663" width="14.44140625" style="1" customWidth="1"/>
    <col min="6664" max="6664" width="21.109375" style="1" customWidth="1"/>
    <col min="6665" max="6665" width="15.88671875" style="1" customWidth="1"/>
    <col min="6666" max="6667" width="9.109375" style="1" customWidth="1"/>
    <col min="6668" max="6668" width="11.109375" style="1" customWidth="1"/>
    <col min="6669" max="6669" width="9.109375" style="1" customWidth="1"/>
    <col min="6670" max="6912" width="9.109375" style="1"/>
    <col min="6913" max="6913" width="7.6640625" style="1" bestFit="1" customWidth="1"/>
    <col min="6914" max="6914" width="55.109375" style="1" customWidth="1"/>
    <col min="6915" max="6915" width="9.109375" style="1" customWidth="1"/>
    <col min="6916" max="6916" width="13.6640625" style="1" bestFit="1" customWidth="1"/>
    <col min="6917" max="6917" width="18.6640625" style="1" customWidth="1"/>
    <col min="6918" max="6918" width="15.88671875" style="1" customWidth="1"/>
    <col min="6919" max="6919" width="14.44140625" style="1" customWidth="1"/>
    <col min="6920" max="6920" width="21.109375" style="1" customWidth="1"/>
    <col min="6921" max="6921" width="15.88671875" style="1" customWidth="1"/>
    <col min="6922" max="6923" width="9.109375" style="1" customWidth="1"/>
    <col min="6924" max="6924" width="11.109375" style="1" customWidth="1"/>
    <col min="6925" max="6925" width="9.109375" style="1" customWidth="1"/>
    <col min="6926" max="7168" width="9.109375" style="1"/>
    <col min="7169" max="7169" width="7.6640625" style="1" bestFit="1" customWidth="1"/>
    <col min="7170" max="7170" width="55.109375" style="1" customWidth="1"/>
    <col min="7171" max="7171" width="9.109375" style="1" customWidth="1"/>
    <col min="7172" max="7172" width="13.6640625" style="1" bestFit="1" customWidth="1"/>
    <col min="7173" max="7173" width="18.6640625" style="1" customWidth="1"/>
    <col min="7174" max="7174" width="15.88671875" style="1" customWidth="1"/>
    <col min="7175" max="7175" width="14.44140625" style="1" customWidth="1"/>
    <col min="7176" max="7176" width="21.109375" style="1" customWidth="1"/>
    <col min="7177" max="7177" width="15.88671875" style="1" customWidth="1"/>
    <col min="7178" max="7179" width="9.109375" style="1" customWidth="1"/>
    <col min="7180" max="7180" width="11.109375" style="1" customWidth="1"/>
    <col min="7181" max="7181" width="9.109375" style="1" customWidth="1"/>
    <col min="7182" max="7424" width="9.109375" style="1"/>
    <col min="7425" max="7425" width="7.6640625" style="1" bestFit="1" customWidth="1"/>
    <col min="7426" max="7426" width="55.109375" style="1" customWidth="1"/>
    <col min="7427" max="7427" width="9.109375" style="1" customWidth="1"/>
    <col min="7428" max="7428" width="13.6640625" style="1" bestFit="1" customWidth="1"/>
    <col min="7429" max="7429" width="18.6640625" style="1" customWidth="1"/>
    <col min="7430" max="7430" width="15.88671875" style="1" customWidth="1"/>
    <col min="7431" max="7431" width="14.44140625" style="1" customWidth="1"/>
    <col min="7432" max="7432" width="21.109375" style="1" customWidth="1"/>
    <col min="7433" max="7433" width="15.88671875" style="1" customWidth="1"/>
    <col min="7434" max="7435" width="9.109375" style="1" customWidth="1"/>
    <col min="7436" max="7436" width="11.109375" style="1" customWidth="1"/>
    <col min="7437" max="7437" width="9.109375" style="1" customWidth="1"/>
    <col min="7438" max="7680" width="9.109375" style="1"/>
    <col min="7681" max="7681" width="7.6640625" style="1" bestFit="1" customWidth="1"/>
    <col min="7682" max="7682" width="55.109375" style="1" customWidth="1"/>
    <col min="7683" max="7683" width="9.109375" style="1" customWidth="1"/>
    <col min="7684" max="7684" width="13.6640625" style="1" bestFit="1" customWidth="1"/>
    <col min="7685" max="7685" width="18.6640625" style="1" customWidth="1"/>
    <col min="7686" max="7686" width="15.88671875" style="1" customWidth="1"/>
    <col min="7687" max="7687" width="14.44140625" style="1" customWidth="1"/>
    <col min="7688" max="7688" width="21.109375" style="1" customWidth="1"/>
    <col min="7689" max="7689" width="15.88671875" style="1" customWidth="1"/>
    <col min="7690" max="7691" width="9.109375" style="1" customWidth="1"/>
    <col min="7692" max="7692" width="11.109375" style="1" customWidth="1"/>
    <col min="7693" max="7693" width="9.109375" style="1" customWidth="1"/>
    <col min="7694" max="7936" width="9.109375" style="1"/>
    <col min="7937" max="7937" width="7.6640625" style="1" bestFit="1" customWidth="1"/>
    <col min="7938" max="7938" width="55.109375" style="1" customWidth="1"/>
    <col min="7939" max="7939" width="9.109375" style="1" customWidth="1"/>
    <col min="7940" max="7940" width="13.6640625" style="1" bestFit="1" customWidth="1"/>
    <col min="7941" max="7941" width="18.6640625" style="1" customWidth="1"/>
    <col min="7942" max="7942" width="15.88671875" style="1" customWidth="1"/>
    <col min="7943" max="7943" width="14.44140625" style="1" customWidth="1"/>
    <col min="7944" max="7944" width="21.109375" style="1" customWidth="1"/>
    <col min="7945" max="7945" width="15.88671875" style="1" customWidth="1"/>
    <col min="7946" max="7947" width="9.109375" style="1" customWidth="1"/>
    <col min="7948" max="7948" width="11.109375" style="1" customWidth="1"/>
    <col min="7949" max="7949" width="9.109375" style="1" customWidth="1"/>
    <col min="7950" max="8192" width="9.109375" style="1"/>
    <col min="8193" max="8193" width="7.6640625" style="1" bestFit="1" customWidth="1"/>
    <col min="8194" max="8194" width="55.109375" style="1" customWidth="1"/>
    <col min="8195" max="8195" width="9.109375" style="1" customWidth="1"/>
    <col min="8196" max="8196" width="13.6640625" style="1" bestFit="1" customWidth="1"/>
    <col min="8197" max="8197" width="18.6640625" style="1" customWidth="1"/>
    <col min="8198" max="8198" width="15.88671875" style="1" customWidth="1"/>
    <col min="8199" max="8199" width="14.44140625" style="1" customWidth="1"/>
    <col min="8200" max="8200" width="21.109375" style="1" customWidth="1"/>
    <col min="8201" max="8201" width="15.88671875" style="1" customWidth="1"/>
    <col min="8202" max="8203" width="9.109375" style="1" customWidth="1"/>
    <col min="8204" max="8204" width="11.109375" style="1" customWidth="1"/>
    <col min="8205" max="8205" width="9.109375" style="1" customWidth="1"/>
    <col min="8206" max="8448" width="9.109375" style="1"/>
    <col min="8449" max="8449" width="7.6640625" style="1" bestFit="1" customWidth="1"/>
    <col min="8450" max="8450" width="55.109375" style="1" customWidth="1"/>
    <col min="8451" max="8451" width="9.109375" style="1" customWidth="1"/>
    <col min="8452" max="8452" width="13.6640625" style="1" bestFit="1" customWidth="1"/>
    <col min="8453" max="8453" width="18.6640625" style="1" customWidth="1"/>
    <col min="8454" max="8454" width="15.88671875" style="1" customWidth="1"/>
    <col min="8455" max="8455" width="14.44140625" style="1" customWidth="1"/>
    <col min="8456" max="8456" width="21.109375" style="1" customWidth="1"/>
    <col min="8457" max="8457" width="15.88671875" style="1" customWidth="1"/>
    <col min="8458" max="8459" width="9.109375" style="1" customWidth="1"/>
    <col min="8460" max="8460" width="11.109375" style="1" customWidth="1"/>
    <col min="8461" max="8461" width="9.109375" style="1" customWidth="1"/>
    <col min="8462" max="8704" width="9.109375" style="1"/>
    <col min="8705" max="8705" width="7.6640625" style="1" bestFit="1" customWidth="1"/>
    <col min="8706" max="8706" width="55.109375" style="1" customWidth="1"/>
    <col min="8707" max="8707" width="9.109375" style="1" customWidth="1"/>
    <col min="8708" max="8708" width="13.6640625" style="1" bestFit="1" customWidth="1"/>
    <col min="8709" max="8709" width="18.6640625" style="1" customWidth="1"/>
    <col min="8710" max="8710" width="15.88671875" style="1" customWidth="1"/>
    <col min="8711" max="8711" width="14.44140625" style="1" customWidth="1"/>
    <col min="8712" max="8712" width="21.109375" style="1" customWidth="1"/>
    <col min="8713" max="8713" width="15.88671875" style="1" customWidth="1"/>
    <col min="8714" max="8715" width="9.109375" style="1" customWidth="1"/>
    <col min="8716" max="8716" width="11.109375" style="1" customWidth="1"/>
    <col min="8717" max="8717" width="9.109375" style="1" customWidth="1"/>
    <col min="8718" max="8960" width="9.109375" style="1"/>
    <col min="8961" max="8961" width="7.6640625" style="1" bestFit="1" customWidth="1"/>
    <col min="8962" max="8962" width="55.109375" style="1" customWidth="1"/>
    <col min="8963" max="8963" width="9.109375" style="1" customWidth="1"/>
    <col min="8964" max="8964" width="13.6640625" style="1" bestFit="1" customWidth="1"/>
    <col min="8965" max="8965" width="18.6640625" style="1" customWidth="1"/>
    <col min="8966" max="8966" width="15.88671875" style="1" customWidth="1"/>
    <col min="8967" max="8967" width="14.44140625" style="1" customWidth="1"/>
    <col min="8968" max="8968" width="21.109375" style="1" customWidth="1"/>
    <col min="8969" max="8969" width="15.88671875" style="1" customWidth="1"/>
    <col min="8970" max="8971" width="9.109375" style="1" customWidth="1"/>
    <col min="8972" max="8972" width="11.109375" style="1" customWidth="1"/>
    <col min="8973" max="8973" width="9.109375" style="1" customWidth="1"/>
    <col min="8974" max="9216" width="9.109375" style="1"/>
    <col min="9217" max="9217" width="7.6640625" style="1" bestFit="1" customWidth="1"/>
    <col min="9218" max="9218" width="55.109375" style="1" customWidth="1"/>
    <col min="9219" max="9219" width="9.109375" style="1" customWidth="1"/>
    <col min="9220" max="9220" width="13.6640625" style="1" bestFit="1" customWidth="1"/>
    <col min="9221" max="9221" width="18.6640625" style="1" customWidth="1"/>
    <col min="9222" max="9222" width="15.88671875" style="1" customWidth="1"/>
    <col min="9223" max="9223" width="14.44140625" style="1" customWidth="1"/>
    <col min="9224" max="9224" width="21.109375" style="1" customWidth="1"/>
    <col min="9225" max="9225" width="15.88671875" style="1" customWidth="1"/>
    <col min="9226" max="9227" width="9.109375" style="1" customWidth="1"/>
    <col min="9228" max="9228" width="11.109375" style="1" customWidth="1"/>
    <col min="9229" max="9229" width="9.109375" style="1" customWidth="1"/>
    <col min="9230" max="9472" width="9.109375" style="1"/>
    <col min="9473" max="9473" width="7.6640625" style="1" bestFit="1" customWidth="1"/>
    <col min="9474" max="9474" width="55.109375" style="1" customWidth="1"/>
    <col min="9475" max="9475" width="9.109375" style="1" customWidth="1"/>
    <col min="9476" max="9476" width="13.6640625" style="1" bestFit="1" customWidth="1"/>
    <col min="9477" max="9477" width="18.6640625" style="1" customWidth="1"/>
    <col min="9478" max="9478" width="15.88671875" style="1" customWidth="1"/>
    <col min="9479" max="9479" width="14.44140625" style="1" customWidth="1"/>
    <col min="9480" max="9480" width="21.109375" style="1" customWidth="1"/>
    <col min="9481" max="9481" width="15.88671875" style="1" customWidth="1"/>
    <col min="9482" max="9483" width="9.109375" style="1" customWidth="1"/>
    <col min="9484" max="9484" width="11.109375" style="1" customWidth="1"/>
    <col min="9485" max="9485" width="9.109375" style="1" customWidth="1"/>
    <col min="9486" max="9728" width="9.109375" style="1"/>
    <col min="9729" max="9729" width="7.6640625" style="1" bestFit="1" customWidth="1"/>
    <col min="9730" max="9730" width="55.109375" style="1" customWidth="1"/>
    <col min="9731" max="9731" width="9.109375" style="1" customWidth="1"/>
    <col min="9732" max="9732" width="13.6640625" style="1" bestFit="1" customWidth="1"/>
    <col min="9733" max="9733" width="18.6640625" style="1" customWidth="1"/>
    <col min="9734" max="9734" width="15.88671875" style="1" customWidth="1"/>
    <col min="9735" max="9735" width="14.44140625" style="1" customWidth="1"/>
    <col min="9736" max="9736" width="21.109375" style="1" customWidth="1"/>
    <col min="9737" max="9737" width="15.88671875" style="1" customWidth="1"/>
    <col min="9738" max="9739" width="9.109375" style="1" customWidth="1"/>
    <col min="9740" max="9740" width="11.109375" style="1" customWidth="1"/>
    <col min="9741" max="9741" width="9.109375" style="1" customWidth="1"/>
    <col min="9742" max="9984" width="9.109375" style="1"/>
    <col min="9985" max="9985" width="7.6640625" style="1" bestFit="1" customWidth="1"/>
    <col min="9986" max="9986" width="55.109375" style="1" customWidth="1"/>
    <col min="9987" max="9987" width="9.109375" style="1" customWidth="1"/>
    <col min="9988" max="9988" width="13.6640625" style="1" bestFit="1" customWidth="1"/>
    <col min="9989" max="9989" width="18.6640625" style="1" customWidth="1"/>
    <col min="9990" max="9990" width="15.88671875" style="1" customWidth="1"/>
    <col min="9991" max="9991" width="14.44140625" style="1" customWidth="1"/>
    <col min="9992" max="9992" width="21.109375" style="1" customWidth="1"/>
    <col min="9993" max="9993" width="15.88671875" style="1" customWidth="1"/>
    <col min="9994" max="9995" width="9.109375" style="1" customWidth="1"/>
    <col min="9996" max="9996" width="11.109375" style="1" customWidth="1"/>
    <col min="9997" max="9997" width="9.109375" style="1" customWidth="1"/>
    <col min="9998" max="10240" width="9.109375" style="1"/>
    <col min="10241" max="10241" width="7.6640625" style="1" bestFit="1" customWidth="1"/>
    <col min="10242" max="10242" width="55.109375" style="1" customWidth="1"/>
    <col min="10243" max="10243" width="9.109375" style="1" customWidth="1"/>
    <col min="10244" max="10244" width="13.6640625" style="1" bestFit="1" customWidth="1"/>
    <col min="10245" max="10245" width="18.6640625" style="1" customWidth="1"/>
    <col min="10246" max="10246" width="15.88671875" style="1" customWidth="1"/>
    <col min="10247" max="10247" width="14.44140625" style="1" customWidth="1"/>
    <col min="10248" max="10248" width="21.109375" style="1" customWidth="1"/>
    <col min="10249" max="10249" width="15.88671875" style="1" customWidth="1"/>
    <col min="10250" max="10251" width="9.109375" style="1" customWidth="1"/>
    <col min="10252" max="10252" width="11.109375" style="1" customWidth="1"/>
    <col min="10253" max="10253" width="9.109375" style="1" customWidth="1"/>
    <col min="10254" max="10496" width="9.109375" style="1"/>
    <col min="10497" max="10497" width="7.6640625" style="1" bestFit="1" customWidth="1"/>
    <col min="10498" max="10498" width="55.109375" style="1" customWidth="1"/>
    <col min="10499" max="10499" width="9.109375" style="1" customWidth="1"/>
    <col min="10500" max="10500" width="13.6640625" style="1" bestFit="1" customWidth="1"/>
    <col min="10501" max="10501" width="18.6640625" style="1" customWidth="1"/>
    <col min="10502" max="10502" width="15.88671875" style="1" customWidth="1"/>
    <col min="10503" max="10503" width="14.44140625" style="1" customWidth="1"/>
    <col min="10504" max="10504" width="21.109375" style="1" customWidth="1"/>
    <col min="10505" max="10505" width="15.88671875" style="1" customWidth="1"/>
    <col min="10506" max="10507" width="9.109375" style="1" customWidth="1"/>
    <col min="10508" max="10508" width="11.109375" style="1" customWidth="1"/>
    <col min="10509" max="10509" width="9.109375" style="1" customWidth="1"/>
    <col min="10510" max="10752" width="9.109375" style="1"/>
    <col min="10753" max="10753" width="7.6640625" style="1" bestFit="1" customWidth="1"/>
    <col min="10754" max="10754" width="55.109375" style="1" customWidth="1"/>
    <col min="10755" max="10755" width="9.109375" style="1" customWidth="1"/>
    <col min="10756" max="10756" width="13.6640625" style="1" bestFit="1" customWidth="1"/>
    <col min="10757" max="10757" width="18.6640625" style="1" customWidth="1"/>
    <col min="10758" max="10758" width="15.88671875" style="1" customWidth="1"/>
    <col min="10759" max="10759" width="14.44140625" style="1" customWidth="1"/>
    <col min="10760" max="10760" width="21.109375" style="1" customWidth="1"/>
    <col min="10761" max="10761" width="15.88671875" style="1" customWidth="1"/>
    <col min="10762" max="10763" width="9.109375" style="1" customWidth="1"/>
    <col min="10764" max="10764" width="11.109375" style="1" customWidth="1"/>
    <col min="10765" max="10765" width="9.109375" style="1" customWidth="1"/>
    <col min="10766" max="11008" width="9.109375" style="1"/>
    <col min="11009" max="11009" width="7.6640625" style="1" bestFit="1" customWidth="1"/>
    <col min="11010" max="11010" width="55.109375" style="1" customWidth="1"/>
    <col min="11011" max="11011" width="9.109375" style="1" customWidth="1"/>
    <col min="11012" max="11012" width="13.6640625" style="1" bestFit="1" customWidth="1"/>
    <col min="11013" max="11013" width="18.6640625" style="1" customWidth="1"/>
    <col min="11014" max="11014" width="15.88671875" style="1" customWidth="1"/>
    <col min="11015" max="11015" width="14.44140625" style="1" customWidth="1"/>
    <col min="11016" max="11016" width="21.109375" style="1" customWidth="1"/>
    <col min="11017" max="11017" width="15.88671875" style="1" customWidth="1"/>
    <col min="11018" max="11019" width="9.109375" style="1" customWidth="1"/>
    <col min="11020" max="11020" width="11.109375" style="1" customWidth="1"/>
    <col min="11021" max="11021" width="9.109375" style="1" customWidth="1"/>
    <col min="11022" max="11264" width="9.109375" style="1"/>
    <col min="11265" max="11265" width="7.6640625" style="1" bestFit="1" customWidth="1"/>
    <col min="11266" max="11266" width="55.109375" style="1" customWidth="1"/>
    <col min="11267" max="11267" width="9.109375" style="1" customWidth="1"/>
    <col min="11268" max="11268" width="13.6640625" style="1" bestFit="1" customWidth="1"/>
    <col min="11269" max="11269" width="18.6640625" style="1" customWidth="1"/>
    <col min="11270" max="11270" width="15.88671875" style="1" customWidth="1"/>
    <col min="11271" max="11271" width="14.44140625" style="1" customWidth="1"/>
    <col min="11272" max="11272" width="21.109375" style="1" customWidth="1"/>
    <col min="11273" max="11273" width="15.88671875" style="1" customWidth="1"/>
    <col min="11274" max="11275" width="9.109375" style="1" customWidth="1"/>
    <col min="11276" max="11276" width="11.109375" style="1" customWidth="1"/>
    <col min="11277" max="11277" width="9.109375" style="1" customWidth="1"/>
    <col min="11278" max="11520" width="9.109375" style="1"/>
    <col min="11521" max="11521" width="7.6640625" style="1" bestFit="1" customWidth="1"/>
    <col min="11522" max="11522" width="55.109375" style="1" customWidth="1"/>
    <col min="11523" max="11523" width="9.109375" style="1" customWidth="1"/>
    <col min="11524" max="11524" width="13.6640625" style="1" bestFit="1" customWidth="1"/>
    <col min="11525" max="11525" width="18.6640625" style="1" customWidth="1"/>
    <col min="11526" max="11526" width="15.88671875" style="1" customWidth="1"/>
    <col min="11527" max="11527" width="14.44140625" style="1" customWidth="1"/>
    <col min="11528" max="11528" width="21.109375" style="1" customWidth="1"/>
    <col min="11529" max="11529" width="15.88671875" style="1" customWidth="1"/>
    <col min="11530" max="11531" width="9.109375" style="1" customWidth="1"/>
    <col min="11532" max="11532" width="11.109375" style="1" customWidth="1"/>
    <col min="11533" max="11533" width="9.109375" style="1" customWidth="1"/>
    <col min="11534" max="11776" width="9.109375" style="1"/>
    <col min="11777" max="11777" width="7.6640625" style="1" bestFit="1" customWidth="1"/>
    <col min="11778" max="11778" width="55.109375" style="1" customWidth="1"/>
    <col min="11779" max="11779" width="9.109375" style="1" customWidth="1"/>
    <col min="11780" max="11780" width="13.6640625" style="1" bestFit="1" customWidth="1"/>
    <col min="11781" max="11781" width="18.6640625" style="1" customWidth="1"/>
    <col min="11782" max="11782" width="15.88671875" style="1" customWidth="1"/>
    <col min="11783" max="11783" width="14.44140625" style="1" customWidth="1"/>
    <col min="11784" max="11784" width="21.109375" style="1" customWidth="1"/>
    <col min="11785" max="11785" width="15.88671875" style="1" customWidth="1"/>
    <col min="11786" max="11787" width="9.109375" style="1" customWidth="1"/>
    <col min="11788" max="11788" width="11.109375" style="1" customWidth="1"/>
    <col min="11789" max="11789" width="9.109375" style="1" customWidth="1"/>
    <col min="11790" max="12032" width="9.109375" style="1"/>
    <col min="12033" max="12033" width="7.6640625" style="1" bestFit="1" customWidth="1"/>
    <col min="12034" max="12034" width="55.109375" style="1" customWidth="1"/>
    <col min="12035" max="12035" width="9.109375" style="1" customWidth="1"/>
    <col min="12036" max="12036" width="13.6640625" style="1" bestFit="1" customWidth="1"/>
    <col min="12037" max="12037" width="18.6640625" style="1" customWidth="1"/>
    <col min="12038" max="12038" width="15.88671875" style="1" customWidth="1"/>
    <col min="12039" max="12039" width="14.44140625" style="1" customWidth="1"/>
    <col min="12040" max="12040" width="21.109375" style="1" customWidth="1"/>
    <col min="12041" max="12041" width="15.88671875" style="1" customWidth="1"/>
    <col min="12042" max="12043" width="9.109375" style="1" customWidth="1"/>
    <col min="12044" max="12044" width="11.109375" style="1" customWidth="1"/>
    <col min="12045" max="12045" width="9.109375" style="1" customWidth="1"/>
    <col min="12046" max="12288" width="9.109375" style="1"/>
    <col min="12289" max="12289" width="7.6640625" style="1" bestFit="1" customWidth="1"/>
    <col min="12290" max="12290" width="55.109375" style="1" customWidth="1"/>
    <col min="12291" max="12291" width="9.109375" style="1" customWidth="1"/>
    <col min="12292" max="12292" width="13.6640625" style="1" bestFit="1" customWidth="1"/>
    <col min="12293" max="12293" width="18.6640625" style="1" customWidth="1"/>
    <col min="12294" max="12294" width="15.88671875" style="1" customWidth="1"/>
    <col min="12295" max="12295" width="14.44140625" style="1" customWidth="1"/>
    <col min="12296" max="12296" width="21.109375" style="1" customWidth="1"/>
    <col min="12297" max="12297" width="15.88671875" style="1" customWidth="1"/>
    <col min="12298" max="12299" width="9.109375" style="1" customWidth="1"/>
    <col min="12300" max="12300" width="11.109375" style="1" customWidth="1"/>
    <col min="12301" max="12301" width="9.109375" style="1" customWidth="1"/>
    <col min="12302" max="12544" width="9.109375" style="1"/>
    <col min="12545" max="12545" width="7.6640625" style="1" bestFit="1" customWidth="1"/>
    <col min="12546" max="12546" width="55.109375" style="1" customWidth="1"/>
    <col min="12547" max="12547" width="9.109375" style="1" customWidth="1"/>
    <col min="12548" max="12548" width="13.6640625" style="1" bestFit="1" customWidth="1"/>
    <col min="12549" max="12549" width="18.6640625" style="1" customWidth="1"/>
    <col min="12550" max="12550" width="15.88671875" style="1" customWidth="1"/>
    <col min="12551" max="12551" width="14.44140625" style="1" customWidth="1"/>
    <col min="12552" max="12552" width="21.109375" style="1" customWidth="1"/>
    <col min="12553" max="12553" width="15.88671875" style="1" customWidth="1"/>
    <col min="12554" max="12555" width="9.109375" style="1" customWidth="1"/>
    <col min="12556" max="12556" width="11.109375" style="1" customWidth="1"/>
    <col min="12557" max="12557" width="9.109375" style="1" customWidth="1"/>
    <col min="12558" max="12800" width="9.109375" style="1"/>
    <col min="12801" max="12801" width="7.6640625" style="1" bestFit="1" customWidth="1"/>
    <col min="12802" max="12802" width="55.109375" style="1" customWidth="1"/>
    <col min="12803" max="12803" width="9.109375" style="1" customWidth="1"/>
    <col min="12804" max="12804" width="13.6640625" style="1" bestFit="1" customWidth="1"/>
    <col min="12805" max="12805" width="18.6640625" style="1" customWidth="1"/>
    <col min="12806" max="12806" width="15.88671875" style="1" customWidth="1"/>
    <col min="12807" max="12807" width="14.44140625" style="1" customWidth="1"/>
    <col min="12808" max="12808" width="21.109375" style="1" customWidth="1"/>
    <col min="12809" max="12809" width="15.88671875" style="1" customWidth="1"/>
    <col min="12810" max="12811" width="9.109375" style="1" customWidth="1"/>
    <col min="12812" max="12812" width="11.109375" style="1" customWidth="1"/>
    <col min="12813" max="12813" width="9.109375" style="1" customWidth="1"/>
    <col min="12814" max="13056" width="9.109375" style="1"/>
    <col min="13057" max="13057" width="7.6640625" style="1" bestFit="1" customWidth="1"/>
    <col min="13058" max="13058" width="55.109375" style="1" customWidth="1"/>
    <col min="13059" max="13059" width="9.109375" style="1" customWidth="1"/>
    <col min="13060" max="13060" width="13.6640625" style="1" bestFit="1" customWidth="1"/>
    <col min="13061" max="13061" width="18.6640625" style="1" customWidth="1"/>
    <col min="13062" max="13062" width="15.88671875" style="1" customWidth="1"/>
    <col min="13063" max="13063" width="14.44140625" style="1" customWidth="1"/>
    <col min="13064" max="13064" width="21.109375" style="1" customWidth="1"/>
    <col min="13065" max="13065" width="15.88671875" style="1" customWidth="1"/>
    <col min="13066" max="13067" width="9.109375" style="1" customWidth="1"/>
    <col min="13068" max="13068" width="11.109375" style="1" customWidth="1"/>
    <col min="13069" max="13069" width="9.109375" style="1" customWidth="1"/>
    <col min="13070" max="13312" width="9.109375" style="1"/>
    <col min="13313" max="13313" width="7.6640625" style="1" bestFit="1" customWidth="1"/>
    <col min="13314" max="13314" width="55.109375" style="1" customWidth="1"/>
    <col min="13315" max="13315" width="9.109375" style="1" customWidth="1"/>
    <col min="13316" max="13316" width="13.6640625" style="1" bestFit="1" customWidth="1"/>
    <col min="13317" max="13317" width="18.6640625" style="1" customWidth="1"/>
    <col min="13318" max="13318" width="15.88671875" style="1" customWidth="1"/>
    <col min="13319" max="13319" width="14.44140625" style="1" customWidth="1"/>
    <col min="13320" max="13320" width="21.109375" style="1" customWidth="1"/>
    <col min="13321" max="13321" width="15.88671875" style="1" customWidth="1"/>
    <col min="13322" max="13323" width="9.109375" style="1" customWidth="1"/>
    <col min="13324" max="13324" width="11.109375" style="1" customWidth="1"/>
    <col min="13325" max="13325" width="9.109375" style="1" customWidth="1"/>
    <col min="13326" max="13568" width="9.109375" style="1"/>
    <col min="13569" max="13569" width="7.6640625" style="1" bestFit="1" customWidth="1"/>
    <col min="13570" max="13570" width="55.109375" style="1" customWidth="1"/>
    <col min="13571" max="13571" width="9.109375" style="1" customWidth="1"/>
    <col min="13572" max="13572" width="13.6640625" style="1" bestFit="1" customWidth="1"/>
    <col min="13573" max="13573" width="18.6640625" style="1" customWidth="1"/>
    <col min="13574" max="13574" width="15.88671875" style="1" customWidth="1"/>
    <col min="13575" max="13575" width="14.44140625" style="1" customWidth="1"/>
    <col min="13576" max="13576" width="21.109375" style="1" customWidth="1"/>
    <col min="13577" max="13577" width="15.88671875" style="1" customWidth="1"/>
    <col min="13578" max="13579" width="9.109375" style="1" customWidth="1"/>
    <col min="13580" max="13580" width="11.109375" style="1" customWidth="1"/>
    <col min="13581" max="13581" width="9.109375" style="1" customWidth="1"/>
    <col min="13582" max="13824" width="9.109375" style="1"/>
    <col min="13825" max="13825" width="7.6640625" style="1" bestFit="1" customWidth="1"/>
    <col min="13826" max="13826" width="55.109375" style="1" customWidth="1"/>
    <col min="13827" max="13827" width="9.109375" style="1" customWidth="1"/>
    <col min="13828" max="13828" width="13.6640625" style="1" bestFit="1" customWidth="1"/>
    <col min="13829" max="13829" width="18.6640625" style="1" customWidth="1"/>
    <col min="13830" max="13830" width="15.88671875" style="1" customWidth="1"/>
    <col min="13831" max="13831" width="14.44140625" style="1" customWidth="1"/>
    <col min="13832" max="13832" width="21.109375" style="1" customWidth="1"/>
    <col min="13833" max="13833" width="15.88671875" style="1" customWidth="1"/>
    <col min="13834" max="13835" width="9.109375" style="1" customWidth="1"/>
    <col min="13836" max="13836" width="11.109375" style="1" customWidth="1"/>
    <col min="13837" max="13837" width="9.109375" style="1" customWidth="1"/>
    <col min="13838" max="14080" width="9.109375" style="1"/>
    <col min="14081" max="14081" width="7.6640625" style="1" bestFit="1" customWidth="1"/>
    <col min="14082" max="14082" width="55.109375" style="1" customWidth="1"/>
    <col min="14083" max="14083" width="9.109375" style="1" customWidth="1"/>
    <col min="14084" max="14084" width="13.6640625" style="1" bestFit="1" customWidth="1"/>
    <col min="14085" max="14085" width="18.6640625" style="1" customWidth="1"/>
    <col min="14086" max="14086" width="15.88671875" style="1" customWidth="1"/>
    <col min="14087" max="14087" width="14.44140625" style="1" customWidth="1"/>
    <col min="14088" max="14088" width="21.109375" style="1" customWidth="1"/>
    <col min="14089" max="14089" width="15.88671875" style="1" customWidth="1"/>
    <col min="14090" max="14091" width="9.109375" style="1" customWidth="1"/>
    <col min="14092" max="14092" width="11.109375" style="1" customWidth="1"/>
    <col min="14093" max="14093" width="9.109375" style="1" customWidth="1"/>
    <col min="14094" max="14336" width="9.109375" style="1"/>
    <col min="14337" max="14337" width="7.6640625" style="1" bestFit="1" customWidth="1"/>
    <col min="14338" max="14338" width="55.109375" style="1" customWidth="1"/>
    <col min="14339" max="14339" width="9.109375" style="1" customWidth="1"/>
    <col min="14340" max="14340" width="13.6640625" style="1" bestFit="1" customWidth="1"/>
    <col min="14341" max="14341" width="18.6640625" style="1" customWidth="1"/>
    <col min="14342" max="14342" width="15.88671875" style="1" customWidth="1"/>
    <col min="14343" max="14343" width="14.44140625" style="1" customWidth="1"/>
    <col min="14344" max="14344" width="21.109375" style="1" customWidth="1"/>
    <col min="14345" max="14345" width="15.88671875" style="1" customWidth="1"/>
    <col min="14346" max="14347" width="9.109375" style="1" customWidth="1"/>
    <col min="14348" max="14348" width="11.109375" style="1" customWidth="1"/>
    <col min="14349" max="14349" width="9.109375" style="1" customWidth="1"/>
    <col min="14350" max="14592" width="9.109375" style="1"/>
    <col min="14593" max="14593" width="7.6640625" style="1" bestFit="1" customWidth="1"/>
    <col min="14594" max="14594" width="55.109375" style="1" customWidth="1"/>
    <col min="14595" max="14595" width="9.109375" style="1" customWidth="1"/>
    <col min="14596" max="14596" width="13.6640625" style="1" bestFit="1" customWidth="1"/>
    <col min="14597" max="14597" width="18.6640625" style="1" customWidth="1"/>
    <col min="14598" max="14598" width="15.88671875" style="1" customWidth="1"/>
    <col min="14599" max="14599" width="14.44140625" style="1" customWidth="1"/>
    <col min="14600" max="14600" width="21.109375" style="1" customWidth="1"/>
    <col min="14601" max="14601" width="15.88671875" style="1" customWidth="1"/>
    <col min="14602" max="14603" width="9.109375" style="1" customWidth="1"/>
    <col min="14604" max="14604" width="11.109375" style="1" customWidth="1"/>
    <col min="14605" max="14605" width="9.109375" style="1" customWidth="1"/>
    <col min="14606" max="14848" width="9.109375" style="1"/>
    <col min="14849" max="14849" width="7.6640625" style="1" bestFit="1" customWidth="1"/>
    <col min="14850" max="14850" width="55.109375" style="1" customWidth="1"/>
    <col min="14851" max="14851" width="9.109375" style="1" customWidth="1"/>
    <col min="14852" max="14852" width="13.6640625" style="1" bestFit="1" customWidth="1"/>
    <col min="14853" max="14853" width="18.6640625" style="1" customWidth="1"/>
    <col min="14854" max="14854" width="15.88671875" style="1" customWidth="1"/>
    <col min="14855" max="14855" width="14.44140625" style="1" customWidth="1"/>
    <col min="14856" max="14856" width="21.109375" style="1" customWidth="1"/>
    <col min="14857" max="14857" width="15.88671875" style="1" customWidth="1"/>
    <col min="14858" max="14859" width="9.109375" style="1" customWidth="1"/>
    <col min="14860" max="14860" width="11.109375" style="1" customWidth="1"/>
    <col min="14861" max="14861" width="9.109375" style="1" customWidth="1"/>
    <col min="14862" max="15104" width="9.109375" style="1"/>
    <col min="15105" max="15105" width="7.6640625" style="1" bestFit="1" customWidth="1"/>
    <col min="15106" max="15106" width="55.109375" style="1" customWidth="1"/>
    <col min="15107" max="15107" width="9.109375" style="1" customWidth="1"/>
    <col min="15108" max="15108" width="13.6640625" style="1" bestFit="1" customWidth="1"/>
    <col min="15109" max="15109" width="18.6640625" style="1" customWidth="1"/>
    <col min="15110" max="15110" width="15.88671875" style="1" customWidth="1"/>
    <col min="15111" max="15111" width="14.44140625" style="1" customWidth="1"/>
    <col min="15112" max="15112" width="21.109375" style="1" customWidth="1"/>
    <col min="15113" max="15113" width="15.88671875" style="1" customWidth="1"/>
    <col min="15114" max="15115" width="9.109375" style="1" customWidth="1"/>
    <col min="15116" max="15116" width="11.109375" style="1" customWidth="1"/>
    <col min="15117" max="15117" width="9.109375" style="1" customWidth="1"/>
    <col min="15118" max="15360" width="9.109375" style="1"/>
    <col min="15361" max="15361" width="7.6640625" style="1" bestFit="1" customWidth="1"/>
    <col min="15362" max="15362" width="55.109375" style="1" customWidth="1"/>
    <col min="15363" max="15363" width="9.109375" style="1" customWidth="1"/>
    <col min="15364" max="15364" width="13.6640625" style="1" bestFit="1" customWidth="1"/>
    <col min="15365" max="15365" width="18.6640625" style="1" customWidth="1"/>
    <col min="15366" max="15366" width="15.88671875" style="1" customWidth="1"/>
    <col min="15367" max="15367" width="14.44140625" style="1" customWidth="1"/>
    <col min="15368" max="15368" width="21.109375" style="1" customWidth="1"/>
    <col min="15369" max="15369" width="15.88671875" style="1" customWidth="1"/>
    <col min="15370" max="15371" width="9.109375" style="1" customWidth="1"/>
    <col min="15372" max="15372" width="11.109375" style="1" customWidth="1"/>
    <col min="15373" max="15373" width="9.109375" style="1" customWidth="1"/>
    <col min="15374" max="15616" width="9.109375" style="1"/>
    <col min="15617" max="15617" width="7.6640625" style="1" bestFit="1" customWidth="1"/>
    <col min="15618" max="15618" width="55.109375" style="1" customWidth="1"/>
    <col min="15619" max="15619" width="9.109375" style="1" customWidth="1"/>
    <col min="15620" max="15620" width="13.6640625" style="1" bestFit="1" customWidth="1"/>
    <col min="15621" max="15621" width="18.6640625" style="1" customWidth="1"/>
    <col min="15622" max="15622" width="15.88671875" style="1" customWidth="1"/>
    <col min="15623" max="15623" width="14.44140625" style="1" customWidth="1"/>
    <col min="15624" max="15624" width="21.109375" style="1" customWidth="1"/>
    <col min="15625" max="15625" width="15.88671875" style="1" customWidth="1"/>
    <col min="15626" max="15627" width="9.109375" style="1" customWidth="1"/>
    <col min="15628" max="15628" width="11.109375" style="1" customWidth="1"/>
    <col min="15629" max="15629" width="9.109375" style="1" customWidth="1"/>
    <col min="15630" max="15872" width="9.109375" style="1"/>
    <col min="15873" max="15873" width="7.6640625" style="1" bestFit="1" customWidth="1"/>
    <col min="15874" max="15874" width="55.109375" style="1" customWidth="1"/>
    <col min="15875" max="15875" width="9.109375" style="1" customWidth="1"/>
    <col min="15876" max="15876" width="13.6640625" style="1" bestFit="1" customWidth="1"/>
    <col min="15877" max="15877" width="18.6640625" style="1" customWidth="1"/>
    <col min="15878" max="15878" width="15.88671875" style="1" customWidth="1"/>
    <col min="15879" max="15879" width="14.44140625" style="1" customWidth="1"/>
    <col min="15880" max="15880" width="21.109375" style="1" customWidth="1"/>
    <col min="15881" max="15881" width="15.88671875" style="1" customWidth="1"/>
    <col min="15882" max="15883" width="9.109375" style="1" customWidth="1"/>
    <col min="15884" max="15884" width="11.109375" style="1" customWidth="1"/>
    <col min="15885" max="15885" width="9.109375" style="1" customWidth="1"/>
    <col min="15886" max="16128" width="9.109375" style="1"/>
    <col min="16129" max="16129" width="7.6640625" style="1" bestFit="1" customWidth="1"/>
    <col min="16130" max="16130" width="55.109375" style="1" customWidth="1"/>
    <col min="16131" max="16131" width="9.109375" style="1" customWidth="1"/>
    <col min="16132" max="16132" width="13.6640625" style="1" bestFit="1" customWidth="1"/>
    <col min="16133" max="16133" width="18.6640625" style="1" customWidth="1"/>
    <col min="16134" max="16134" width="15.88671875" style="1" customWidth="1"/>
    <col min="16135" max="16135" width="14.44140625" style="1" customWidth="1"/>
    <col min="16136" max="16136" width="21.109375" style="1" customWidth="1"/>
    <col min="16137" max="16137" width="15.88671875" style="1" customWidth="1"/>
    <col min="16138" max="16139" width="9.109375" style="1" customWidth="1"/>
    <col min="16140" max="16140" width="11.109375" style="1" customWidth="1"/>
    <col min="16141" max="16141" width="9.109375" style="1" customWidth="1"/>
    <col min="16142" max="16384" width="9.109375" style="1"/>
  </cols>
  <sheetData>
    <row r="2" spans="1:9" ht="18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3" spans="1:9" s="2" customFormat="1" ht="24" customHeight="1">
      <c r="A3" s="151" t="s">
        <v>1</v>
      </c>
      <c r="B3" s="151"/>
      <c r="C3" s="151"/>
      <c r="D3" s="151"/>
      <c r="E3" s="151"/>
      <c r="F3" s="151"/>
      <c r="G3" s="151"/>
      <c r="H3" s="151"/>
      <c r="I3" s="151"/>
    </row>
    <row r="4" spans="1:9">
      <c r="A4" s="3"/>
      <c r="B4" s="3"/>
      <c r="C4" s="3"/>
      <c r="D4" s="4"/>
      <c r="E4" s="3"/>
      <c r="F4" s="3"/>
      <c r="G4" s="3"/>
      <c r="H4" s="3"/>
      <c r="I4" s="3"/>
    </row>
    <row r="5" spans="1:9" s="5" customFormat="1" ht="15.6" customHeight="1">
      <c r="A5" s="152" t="s">
        <v>2</v>
      </c>
      <c r="B5" s="152" t="s">
        <v>3</v>
      </c>
      <c r="C5" s="155" t="s">
        <v>4</v>
      </c>
      <c r="D5" s="156"/>
      <c r="E5" s="157"/>
      <c r="F5" s="161" t="s">
        <v>5</v>
      </c>
      <c r="G5" s="162"/>
      <c r="H5" s="162"/>
      <c r="I5" s="163"/>
    </row>
    <row r="6" spans="1:9" ht="15" customHeight="1">
      <c r="A6" s="153"/>
      <c r="B6" s="153"/>
      <c r="C6" s="158"/>
      <c r="D6" s="159"/>
      <c r="E6" s="160"/>
      <c r="F6" s="161" t="s">
        <v>6</v>
      </c>
      <c r="G6" s="163"/>
      <c r="H6" s="152" t="s">
        <v>7</v>
      </c>
      <c r="I6" s="152" t="s">
        <v>8</v>
      </c>
    </row>
    <row r="7" spans="1:9" ht="41.4">
      <c r="A7" s="154"/>
      <c r="B7" s="154"/>
      <c r="C7" s="6" t="s">
        <v>9</v>
      </c>
      <c r="D7" s="7" t="s">
        <v>10</v>
      </c>
      <c r="E7" s="6" t="s">
        <v>11</v>
      </c>
      <c r="F7" s="8" t="s">
        <v>12</v>
      </c>
      <c r="G7" s="9" t="s">
        <v>13</v>
      </c>
      <c r="H7" s="154"/>
      <c r="I7" s="154"/>
    </row>
    <row r="8" spans="1:9" ht="14.4">
      <c r="A8" s="10">
        <v>1</v>
      </c>
      <c r="B8" s="10">
        <v>2</v>
      </c>
      <c r="C8" s="10">
        <v>3</v>
      </c>
      <c r="D8" s="11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ht="14.4">
      <c r="A9" s="12"/>
      <c r="B9" s="13" t="s">
        <v>14</v>
      </c>
      <c r="C9" s="14"/>
      <c r="D9" s="15"/>
      <c r="E9" s="16">
        <f>E10</f>
        <v>5834.32</v>
      </c>
      <c r="F9" s="16">
        <f>F10</f>
        <v>5834.32</v>
      </c>
      <c r="G9" s="16"/>
      <c r="H9" s="16">
        <v>0</v>
      </c>
      <c r="I9" s="16">
        <v>0</v>
      </c>
    </row>
    <row r="10" spans="1:9" ht="14.4">
      <c r="A10" s="17" t="s">
        <v>15</v>
      </c>
      <c r="B10" s="13" t="s">
        <v>16</v>
      </c>
      <c r="C10" s="14"/>
      <c r="D10" s="15"/>
      <c r="E10" s="16">
        <f>SUM(F10:G10)</f>
        <v>5834.32</v>
      </c>
      <c r="F10" s="16">
        <f>F11</f>
        <v>5834.32</v>
      </c>
      <c r="G10" s="16"/>
      <c r="H10" s="16"/>
      <c r="I10" s="16"/>
    </row>
    <row r="11" spans="1:9" ht="14.4">
      <c r="A11" s="18"/>
      <c r="B11" s="19" t="s">
        <v>17</v>
      </c>
      <c r="C11" s="20" t="s">
        <v>18</v>
      </c>
      <c r="D11" s="11">
        <v>1</v>
      </c>
      <c r="E11" s="21">
        <f>SUM(F11:H11)</f>
        <v>5834.32</v>
      </c>
      <c r="F11" s="21">
        <v>5834.32</v>
      </c>
      <c r="G11" s="21"/>
      <c r="H11" s="21"/>
      <c r="I11" s="21"/>
    </row>
    <row r="13" spans="1:9">
      <c r="F13" s="24"/>
    </row>
    <row r="14" spans="1:9">
      <c r="F14" s="25"/>
    </row>
    <row r="15" spans="1:9">
      <c r="F15" s="26">
        <f>F13-F14</f>
        <v>0</v>
      </c>
    </row>
  </sheetData>
  <mergeCells count="9">
    <mergeCell ref="A2:I2"/>
    <mergeCell ref="A3:I3"/>
    <mergeCell ref="A5:A7"/>
    <mergeCell ref="B5:B7"/>
    <mergeCell ref="C5:E6"/>
    <mergeCell ref="F5:I5"/>
    <mergeCell ref="F6:G6"/>
    <mergeCell ref="H6:H7"/>
    <mergeCell ref="I6:I7"/>
  </mergeCells>
  <pageMargins left="0.25" right="0.25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I9"/>
  <sheetViews>
    <sheetView view="pageBreakPreview" zoomScale="90" zoomScaleNormal="80" zoomScaleSheetLayoutView="90" workbookViewId="0">
      <selection activeCell="A8" sqref="A8:AB8"/>
    </sheetView>
  </sheetViews>
  <sheetFormatPr defaultRowHeight="15.6"/>
  <cols>
    <col min="1" max="1" width="5.33203125" style="22" customWidth="1"/>
    <col min="2" max="2" width="54" style="22" customWidth="1"/>
    <col min="3" max="3" width="12" style="22" bestFit="1" customWidth="1"/>
    <col min="4" max="4" width="13.5546875" style="22" bestFit="1" customWidth="1"/>
    <col min="5" max="5" width="18.6640625" style="22" customWidth="1"/>
    <col min="6" max="6" width="14.88671875" style="22" customWidth="1"/>
    <col min="7" max="7" width="9" style="22" customWidth="1"/>
    <col min="8" max="8" width="10.33203125" style="22" customWidth="1"/>
    <col min="9" max="9" width="15.33203125" style="22" customWidth="1"/>
    <col min="10" max="256" width="9.109375" style="1"/>
    <col min="257" max="257" width="5.33203125" style="1" customWidth="1"/>
    <col min="258" max="258" width="54" style="1" customWidth="1"/>
    <col min="259" max="259" width="12" style="1" bestFit="1" customWidth="1"/>
    <col min="260" max="260" width="13.5546875" style="1" bestFit="1" customWidth="1"/>
    <col min="261" max="261" width="18.6640625" style="1" customWidth="1"/>
    <col min="262" max="262" width="14.88671875" style="1" customWidth="1"/>
    <col min="263" max="263" width="9" style="1" customWidth="1"/>
    <col min="264" max="264" width="10.33203125" style="1" customWidth="1"/>
    <col min="265" max="265" width="15.33203125" style="1" customWidth="1"/>
    <col min="266" max="512" width="9.109375" style="1"/>
    <col min="513" max="513" width="5.33203125" style="1" customWidth="1"/>
    <col min="514" max="514" width="54" style="1" customWidth="1"/>
    <col min="515" max="515" width="12" style="1" bestFit="1" customWidth="1"/>
    <col min="516" max="516" width="13.5546875" style="1" bestFit="1" customWidth="1"/>
    <col min="517" max="517" width="18.6640625" style="1" customWidth="1"/>
    <col min="518" max="518" width="14.88671875" style="1" customWidth="1"/>
    <col min="519" max="519" width="9" style="1" customWidth="1"/>
    <col min="520" max="520" width="10.33203125" style="1" customWidth="1"/>
    <col min="521" max="521" width="15.33203125" style="1" customWidth="1"/>
    <col min="522" max="768" width="9.109375" style="1"/>
    <col min="769" max="769" width="5.33203125" style="1" customWidth="1"/>
    <col min="770" max="770" width="54" style="1" customWidth="1"/>
    <col min="771" max="771" width="12" style="1" bestFit="1" customWidth="1"/>
    <col min="772" max="772" width="13.5546875" style="1" bestFit="1" customWidth="1"/>
    <col min="773" max="773" width="18.6640625" style="1" customWidth="1"/>
    <col min="774" max="774" width="14.88671875" style="1" customWidth="1"/>
    <col min="775" max="775" width="9" style="1" customWidth="1"/>
    <col min="776" max="776" width="10.33203125" style="1" customWidth="1"/>
    <col min="777" max="777" width="15.33203125" style="1" customWidth="1"/>
    <col min="778" max="1024" width="9.109375" style="1"/>
    <col min="1025" max="1025" width="5.33203125" style="1" customWidth="1"/>
    <col min="1026" max="1026" width="54" style="1" customWidth="1"/>
    <col min="1027" max="1027" width="12" style="1" bestFit="1" customWidth="1"/>
    <col min="1028" max="1028" width="13.5546875" style="1" bestFit="1" customWidth="1"/>
    <col min="1029" max="1029" width="18.6640625" style="1" customWidth="1"/>
    <col min="1030" max="1030" width="14.88671875" style="1" customWidth="1"/>
    <col min="1031" max="1031" width="9" style="1" customWidth="1"/>
    <col min="1032" max="1032" width="10.33203125" style="1" customWidth="1"/>
    <col min="1033" max="1033" width="15.33203125" style="1" customWidth="1"/>
    <col min="1034" max="1280" width="9.109375" style="1"/>
    <col min="1281" max="1281" width="5.33203125" style="1" customWidth="1"/>
    <col min="1282" max="1282" width="54" style="1" customWidth="1"/>
    <col min="1283" max="1283" width="12" style="1" bestFit="1" customWidth="1"/>
    <col min="1284" max="1284" width="13.5546875" style="1" bestFit="1" customWidth="1"/>
    <col min="1285" max="1285" width="18.6640625" style="1" customWidth="1"/>
    <col min="1286" max="1286" width="14.88671875" style="1" customWidth="1"/>
    <col min="1287" max="1287" width="9" style="1" customWidth="1"/>
    <col min="1288" max="1288" width="10.33203125" style="1" customWidth="1"/>
    <col min="1289" max="1289" width="15.33203125" style="1" customWidth="1"/>
    <col min="1290" max="1536" width="9.109375" style="1"/>
    <col min="1537" max="1537" width="5.33203125" style="1" customWidth="1"/>
    <col min="1538" max="1538" width="54" style="1" customWidth="1"/>
    <col min="1539" max="1539" width="12" style="1" bestFit="1" customWidth="1"/>
    <col min="1540" max="1540" width="13.5546875" style="1" bestFit="1" customWidth="1"/>
    <col min="1541" max="1541" width="18.6640625" style="1" customWidth="1"/>
    <col min="1542" max="1542" width="14.88671875" style="1" customWidth="1"/>
    <col min="1543" max="1543" width="9" style="1" customWidth="1"/>
    <col min="1544" max="1544" width="10.33203125" style="1" customWidth="1"/>
    <col min="1545" max="1545" width="15.33203125" style="1" customWidth="1"/>
    <col min="1546" max="1792" width="9.109375" style="1"/>
    <col min="1793" max="1793" width="5.33203125" style="1" customWidth="1"/>
    <col min="1794" max="1794" width="54" style="1" customWidth="1"/>
    <col min="1795" max="1795" width="12" style="1" bestFit="1" customWidth="1"/>
    <col min="1796" max="1796" width="13.5546875" style="1" bestFit="1" customWidth="1"/>
    <col min="1797" max="1797" width="18.6640625" style="1" customWidth="1"/>
    <col min="1798" max="1798" width="14.88671875" style="1" customWidth="1"/>
    <col min="1799" max="1799" width="9" style="1" customWidth="1"/>
    <col min="1800" max="1800" width="10.33203125" style="1" customWidth="1"/>
    <col min="1801" max="1801" width="15.33203125" style="1" customWidth="1"/>
    <col min="1802" max="2048" width="9.109375" style="1"/>
    <col min="2049" max="2049" width="5.33203125" style="1" customWidth="1"/>
    <col min="2050" max="2050" width="54" style="1" customWidth="1"/>
    <col min="2051" max="2051" width="12" style="1" bestFit="1" customWidth="1"/>
    <col min="2052" max="2052" width="13.5546875" style="1" bestFit="1" customWidth="1"/>
    <col min="2053" max="2053" width="18.6640625" style="1" customWidth="1"/>
    <col min="2054" max="2054" width="14.88671875" style="1" customWidth="1"/>
    <col min="2055" max="2055" width="9" style="1" customWidth="1"/>
    <col min="2056" max="2056" width="10.33203125" style="1" customWidth="1"/>
    <col min="2057" max="2057" width="15.33203125" style="1" customWidth="1"/>
    <col min="2058" max="2304" width="9.109375" style="1"/>
    <col min="2305" max="2305" width="5.33203125" style="1" customWidth="1"/>
    <col min="2306" max="2306" width="54" style="1" customWidth="1"/>
    <col min="2307" max="2307" width="12" style="1" bestFit="1" customWidth="1"/>
    <col min="2308" max="2308" width="13.5546875" style="1" bestFit="1" customWidth="1"/>
    <col min="2309" max="2309" width="18.6640625" style="1" customWidth="1"/>
    <col min="2310" max="2310" width="14.88671875" style="1" customWidth="1"/>
    <col min="2311" max="2311" width="9" style="1" customWidth="1"/>
    <col min="2312" max="2312" width="10.33203125" style="1" customWidth="1"/>
    <col min="2313" max="2313" width="15.33203125" style="1" customWidth="1"/>
    <col min="2314" max="2560" width="9.109375" style="1"/>
    <col min="2561" max="2561" width="5.33203125" style="1" customWidth="1"/>
    <col min="2562" max="2562" width="54" style="1" customWidth="1"/>
    <col min="2563" max="2563" width="12" style="1" bestFit="1" customWidth="1"/>
    <col min="2564" max="2564" width="13.5546875" style="1" bestFit="1" customWidth="1"/>
    <col min="2565" max="2565" width="18.6640625" style="1" customWidth="1"/>
    <col min="2566" max="2566" width="14.88671875" style="1" customWidth="1"/>
    <col min="2567" max="2567" width="9" style="1" customWidth="1"/>
    <col min="2568" max="2568" width="10.33203125" style="1" customWidth="1"/>
    <col min="2569" max="2569" width="15.33203125" style="1" customWidth="1"/>
    <col min="2570" max="2816" width="9.109375" style="1"/>
    <col min="2817" max="2817" width="5.33203125" style="1" customWidth="1"/>
    <col min="2818" max="2818" width="54" style="1" customWidth="1"/>
    <col min="2819" max="2819" width="12" style="1" bestFit="1" customWidth="1"/>
    <col min="2820" max="2820" width="13.5546875" style="1" bestFit="1" customWidth="1"/>
    <col min="2821" max="2821" width="18.6640625" style="1" customWidth="1"/>
    <col min="2822" max="2822" width="14.88671875" style="1" customWidth="1"/>
    <col min="2823" max="2823" width="9" style="1" customWidth="1"/>
    <col min="2824" max="2824" width="10.33203125" style="1" customWidth="1"/>
    <col min="2825" max="2825" width="15.33203125" style="1" customWidth="1"/>
    <col min="2826" max="3072" width="9.109375" style="1"/>
    <col min="3073" max="3073" width="5.33203125" style="1" customWidth="1"/>
    <col min="3074" max="3074" width="54" style="1" customWidth="1"/>
    <col min="3075" max="3075" width="12" style="1" bestFit="1" customWidth="1"/>
    <col min="3076" max="3076" width="13.5546875" style="1" bestFit="1" customWidth="1"/>
    <col min="3077" max="3077" width="18.6640625" style="1" customWidth="1"/>
    <col min="3078" max="3078" width="14.88671875" style="1" customWidth="1"/>
    <col min="3079" max="3079" width="9" style="1" customWidth="1"/>
    <col min="3080" max="3080" width="10.33203125" style="1" customWidth="1"/>
    <col min="3081" max="3081" width="15.33203125" style="1" customWidth="1"/>
    <col min="3082" max="3328" width="9.109375" style="1"/>
    <col min="3329" max="3329" width="5.33203125" style="1" customWidth="1"/>
    <col min="3330" max="3330" width="54" style="1" customWidth="1"/>
    <col min="3331" max="3331" width="12" style="1" bestFit="1" customWidth="1"/>
    <col min="3332" max="3332" width="13.5546875" style="1" bestFit="1" customWidth="1"/>
    <col min="3333" max="3333" width="18.6640625" style="1" customWidth="1"/>
    <col min="3334" max="3334" width="14.88671875" style="1" customWidth="1"/>
    <col min="3335" max="3335" width="9" style="1" customWidth="1"/>
    <col min="3336" max="3336" width="10.33203125" style="1" customWidth="1"/>
    <col min="3337" max="3337" width="15.33203125" style="1" customWidth="1"/>
    <col min="3338" max="3584" width="9.109375" style="1"/>
    <col min="3585" max="3585" width="5.33203125" style="1" customWidth="1"/>
    <col min="3586" max="3586" width="54" style="1" customWidth="1"/>
    <col min="3587" max="3587" width="12" style="1" bestFit="1" customWidth="1"/>
    <col min="3588" max="3588" width="13.5546875" style="1" bestFit="1" customWidth="1"/>
    <col min="3589" max="3589" width="18.6640625" style="1" customWidth="1"/>
    <col min="3590" max="3590" width="14.88671875" style="1" customWidth="1"/>
    <col min="3591" max="3591" width="9" style="1" customWidth="1"/>
    <col min="3592" max="3592" width="10.33203125" style="1" customWidth="1"/>
    <col min="3593" max="3593" width="15.33203125" style="1" customWidth="1"/>
    <col min="3594" max="3840" width="9.109375" style="1"/>
    <col min="3841" max="3841" width="5.33203125" style="1" customWidth="1"/>
    <col min="3842" max="3842" width="54" style="1" customWidth="1"/>
    <col min="3843" max="3843" width="12" style="1" bestFit="1" customWidth="1"/>
    <col min="3844" max="3844" width="13.5546875" style="1" bestFit="1" customWidth="1"/>
    <col min="3845" max="3845" width="18.6640625" style="1" customWidth="1"/>
    <col min="3846" max="3846" width="14.88671875" style="1" customWidth="1"/>
    <col min="3847" max="3847" width="9" style="1" customWidth="1"/>
    <col min="3848" max="3848" width="10.33203125" style="1" customWidth="1"/>
    <col min="3849" max="3849" width="15.33203125" style="1" customWidth="1"/>
    <col min="3850" max="4096" width="9.109375" style="1"/>
    <col min="4097" max="4097" width="5.33203125" style="1" customWidth="1"/>
    <col min="4098" max="4098" width="54" style="1" customWidth="1"/>
    <col min="4099" max="4099" width="12" style="1" bestFit="1" customWidth="1"/>
    <col min="4100" max="4100" width="13.5546875" style="1" bestFit="1" customWidth="1"/>
    <col min="4101" max="4101" width="18.6640625" style="1" customWidth="1"/>
    <col min="4102" max="4102" width="14.88671875" style="1" customWidth="1"/>
    <col min="4103" max="4103" width="9" style="1" customWidth="1"/>
    <col min="4104" max="4104" width="10.33203125" style="1" customWidth="1"/>
    <col min="4105" max="4105" width="15.33203125" style="1" customWidth="1"/>
    <col min="4106" max="4352" width="9.109375" style="1"/>
    <col min="4353" max="4353" width="5.33203125" style="1" customWidth="1"/>
    <col min="4354" max="4354" width="54" style="1" customWidth="1"/>
    <col min="4355" max="4355" width="12" style="1" bestFit="1" customWidth="1"/>
    <col min="4356" max="4356" width="13.5546875" style="1" bestFit="1" customWidth="1"/>
    <col min="4357" max="4357" width="18.6640625" style="1" customWidth="1"/>
    <col min="4358" max="4358" width="14.88671875" style="1" customWidth="1"/>
    <col min="4359" max="4359" width="9" style="1" customWidth="1"/>
    <col min="4360" max="4360" width="10.33203125" style="1" customWidth="1"/>
    <col min="4361" max="4361" width="15.33203125" style="1" customWidth="1"/>
    <col min="4362" max="4608" width="9.109375" style="1"/>
    <col min="4609" max="4609" width="5.33203125" style="1" customWidth="1"/>
    <col min="4610" max="4610" width="54" style="1" customWidth="1"/>
    <col min="4611" max="4611" width="12" style="1" bestFit="1" customWidth="1"/>
    <col min="4612" max="4612" width="13.5546875" style="1" bestFit="1" customWidth="1"/>
    <col min="4613" max="4613" width="18.6640625" style="1" customWidth="1"/>
    <col min="4614" max="4614" width="14.88671875" style="1" customWidth="1"/>
    <col min="4615" max="4615" width="9" style="1" customWidth="1"/>
    <col min="4616" max="4616" width="10.33203125" style="1" customWidth="1"/>
    <col min="4617" max="4617" width="15.33203125" style="1" customWidth="1"/>
    <col min="4618" max="4864" width="9.109375" style="1"/>
    <col min="4865" max="4865" width="5.33203125" style="1" customWidth="1"/>
    <col min="4866" max="4866" width="54" style="1" customWidth="1"/>
    <col min="4867" max="4867" width="12" style="1" bestFit="1" customWidth="1"/>
    <col min="4868" max="4868" width="13.5546875" style="1" bestFit="1" customWidth="1"/>
    <col min="4869" max="4869" width="18.6640625" style="1" customWidth="1"/>
    <col min="4870" max="4870" width="14.88671875" style="1" customWidth="1"/>
    <col min="4871" max="4871" width="9" style="1" customWidth="1"/>
    <col min="4872" max="4872" width="10.33203125" style="1" customWidth="1"/>
    <col min="4873" max="4873" width="15.33203125" style="1" customWidth="1"/>
    <col min="4874" max="5120" width="9.109375" style="1"/>
    <col min="5121" max="5121" width="5.33203125" style="1" customWidth="1"/>
    <col min="5122" max="5122" width="54" style="1" customWidth="1"/>
    <col min="5123" max="5123" width="12" style="1" bestFit="1" customWidth="1"/>
    <col min="5124" max="5124" width="13.5546875" style="1" bestFit="1" customWidth="1"/>
    <col min="5125" max="5125" width="18.6640625" style="1" customWidth="1"/>
    <col min="5126" max="5126" width="14.88671875" style="1" customWidth="1"/>
    <col min="5127" max="5127" width="9" style="1" customWidth="1"/>
    <col min="5128" max="5128" width="10.33203125" style="1" customWidth="1"/>
    <col min="5129" max="5129" width="15.33203125" style="1" customWidth="1"/>
    <col min="5130" max="5376" width="9.109375" style="1"/>
    <col min="5377" max="5377" width="5.33203125" style="1" customWidth="1"/>
    <col min="5378" max="5378" width="54" style="1" customWidth="1"/>
    <col min="5379" max="5379" width="12" style="1" bestFit="1" customWidth="1"/>
    <col min="5380" max="5380" width="13.5546875" style="1" bestFit="1" customWidth="1"/>
    <col min="5381" max="5381" width="18.6640625" style="1" customWidth="1"/>
    <col min="5382" max="5382" width="14.88671875" style="1" customWidth="1"/>
    <col min="5383" max="5383" width="9" style="1" customWidth="1"/>
    <col min="5384" max="5384" width="10.33203125" style="1" customWidth="1"/>
    <col min="5385" max="5385" width="15.33203125" style="1" customWidth="1"/>
    <col min="5386" max="5632" width="9.109375" style="1"/>
    <col min="5633" max="5633" width="5.33203125" style="1" customWidth="1"/>
    <col min="5634" max="5634" width="54" style="1" customWidth="1"/>
    <col min="5635" max="5635" width="12" style="1" bestFit="1" customWidth="1"/>
    <col min="5636" max="5636" width="13.5546875" style="1" bestFit="1" customWidth="1"/>
    <col min="5637" max="5637" width="18.6640625" style="1" customWidth="1"/>
    <col min="5638" max="5638" width="14.88671875" style="1" customWidth="1"/>
    <col min="5639" max="5639" width="9" style="1" customWidth="1"/>
    <col min="5640" max="5640" width="10.33203125" style="1" customWidth="1"/>
    <col min="5641" max="5641" width="15.33203125" style="1" customWidth="1"/>
    <col min="5642" max="5888" width="9.109375" style="1"/>
    <col min="5889" max="5889" width="5.33203125" style="1" customWidth="1"/>
    <col min="5890" max="5890" width="54" style="1" customWidth="1"/>
    <col min="5891" max="5891" width="12" style="1" bestFit="1" customWidth="1"/>
    <col min="5892" max="5892" width="13.5546875" style="1" bestFit="1" customWidth="1"/>
    <col min="5893" max="5893" width="18.6640625" style="1" customWidth="1"/>
    <col min="5894" max="5894" width="14.88671875" style="1" customWidth="1"/>
    <col min="5895" max="5895" width="9" style="1" customWidth="1"/>
    <col min="5896" max="5896" width="10.33203125" style="1" customWidth="1"/>
    <col min="5897" max="5897" width="15.33203125" style="1" customWidth="1"/>
    <col min="5898" max="6144" width="9.109375" style="1"/>
    <col min="6145" max="6145" width="5.33203125" style="1" customWidth="1"/>
    <col min="6146" max="6146" width="54" style="1" customWidth="1"/>
    <col min="6147" max="6147" width="12" style="1" bestFit="1" customWidth="1"/>
    <col min="6148" max="6148" width="13.5546875" style="1" bestFit="1" customWidth="1"/>
    <col min="6149" max="6149" width="18.6640625" style="1" customWidth="1"/>
    <col min="6150" max="6150" width="14.88671875" style="1" customWidth="1"/>
    <col min="6151" max="6151" width="9" style="1" customWidth="1"/>
    <col min="6152" max="6152" width="10.33203125" style="1" customWidth="1"/>
    <col min="6153" max="6153" width="15.33203125" style="1" customWidth="1"/>
    <col min="6154" max="6400" width="9.109375" style="1"/>
    <col min="6401" max="6401" width="5.33203125" style="1" customWidth="1"/>
    <col min="6402" max="6402" width="54" style="1" customWidth="1"/>
    <col min="6403" max="6403" width="12" style="1" bestFit="1" customWidth="1"/>
    <col min="6404" max="6404" width="13.5546875" style="1" bestFit="1" customWidth="1"/>
    <col min="6405" max="6405" width="18.6640625" style="1" customWidth="1"/>
    <col min="6406" max="6406" width="14.88671875" style="1" customWidth="1"/>
    <col min="6407" max="6407" width="9" style="1" customWidth="1"/>
    <col min="6408" max="6408" width="10.33203125" style="1" customWidth="1"/>
    <col min="6409" max="6409" width="15.33203125" style="1" customWidth="1"/>
    <col min="6410" max="6656" width="9.109375" style="1"/>
    <col min="6657" max="6657" width="5.33203125" style="1" customWidth="1"/>
    <col min="6658" max="6658" width="54" style="1" customWidth="1"/>
    <col min="6659" max="6659" width="12" style="1" bestFit="1" customWidth="1"/>
    <col min="6660" max="6660" width="13.5546875" style="1" bestFit="1" customWidth="1"/>
    <col min="6661" max="6661" width="18.6640625" style="1" customWidth="1"/>
    <col min="6662" max="6662" width="14.88671875" style="1" customWidth="1"/>
    <col min="6663" max="6663" width="9" style="1" customWidth="1"/>
    <col min="6664" max="6664" width="10.33203125" style="1" customWidth="1"/>
    <col min="6665" max="6665" width="15.33203125" style="1" customWidth="1"/>
    <col min="6666" max="6912" width="9.109375" style="1"/>
    <col min="6913" max="6913" width="5.33203125" style="1" customWidth="1"/>
    <col min="6914" max="6914" width="54" style="1" customWidth="1"/>
    <col min="6915" max="6915" width="12" style="1" bestFit="1" customWidth="1"/>
    <col min="6916" max="6916" width="13.5546875" style="1" bestFit="1" customWidth="1"/>
    <col min="6917" max="6917" width="18.6640625" style="1" customWidth="1"/>
    <col min="6918" max="6918" width="14.88671875" style="1" customWidth="1"/>
    <col min="6919" max="6919" width="9" style="1" customWidth="1"/>
    <col min="6920" max="6920" width="10.33203125" style="1" customWidth="1"/>
    <col min="6921" max="6921" width="15.33203125" style="1" customWidth="1"/>
    <col min="6922" max="7168" width="9.109375" style="1"/>
    <col min="7169" max="7169" width="5.33203125" style="1" customWidth="1"/>
    <col min="7170" max="7170" width="54" style="1" customWidth="1"/>
    <col min="7171" max="7171" width="12" style="1" bestFit="1" customWidth="1"/>
    <col min="7172" max="7172" width="13.5546875" style="1" bestFit="1" customWidth="1"/>
    <col min="7173" max="7173" width="18.6640625" style="1" customWidth="1"/>
    <col min="7174" max="7174" width="14.88671875" style="1" customWidth="1"/>
    <col min="7175" max="7175" width="9" style="1" customWidth="1"/>
    <col min="7176" max="7176" width="10.33203125" style="1" customWidth="1"/>
    <col min="7177" max="7177" width="15.33203125" style="1" customWidth="1"/>
    <col min="7178" max="7424" width="9.109375" style="1"/>
    <col min="7425" max="7425" width="5.33203125" style="1" customWidth="1"/>
    <col min="7426" max="7426" width="54" style="1" customWidth="1"/>
    <col min="7427" max="7427" width="12" style="1" bestFit="1" customWidth="1"/>
    <col min="7428" max="7428" width="13.5546875" style="1" bestFit="1" customWidth="1"/>
    <col min="7429" max="7429" width="18.6640625" style="1" customWidth="1"/>
    <col min="7430" max="7430" width="14.88671875" style="1" customWidth="1"/>
    <col min="7431" max="7431" width="9" style="1" customWidth="1"/>
    <col min="7432" max="7432" width="10.33203125" style="1" customWidth="1"/>
    <col min="7433" max="7433" width="15.33203125" style="1" customWidth="1"/>
    <col min="7434" max="7680" width="9.109375" style="1"/>
    <col min="7681" max="7681" width="5.33203125" style="1" customWidth="1"/>
    <col min="7682" max="7682" width="54" style="1" customWidth="1"/>
    <col min="7683" max="7683" width="12" style="1" bestFit="1" customWidth="1"/>
    <col min="7684" max="7684" width="13.5546875" style="1" bestFit="1" customWidth="1"/>
    <col min="7685" max="7685" width="18.6640625" style="1" customWidth="1"/>
    <col min="7686" max="7686" width="14.88671875" style="1" customWidth="1"/>
    <col min="7687" max="7687" width="9" style="1" customWidth="1"/>
    <col min="7688" max="7688" width="10.33203125" style="1" customWidth="1"/>
    <col min="7689" max="7689" width="15.33203125" style="1" customWidth="1"/>
    <col min="7690" max="7936" width="9.109375" style="1"/>
    <col min="7937" max="7937" width="5.33203125" style="1" customWidth="1"/>
    <col min="7938" max="7938" width="54" style="1" customWidth="1"/>
    <col min="7939" max="7939" width="12" style="1" bestFit="1" customWidth="1"/>
    <col min="7940" max="7940" width="13.5546875" style="1" bestFit="1" customWidth="1"/>
    <col min="7941" max="7941" width="18.6640625" style="1" customWidth="1"/>
    <col min="7942" max="7942" width="14.88671875" style="1" customWidth="1"/>
    <col min="7943" max="7943" width="9" style="1" customWidth="1"/>
    <col min="7944" max="7944" width="10.33203125" style="1" customWidth="1"/>
    <col min="7945" max="7945" width="15.33203125" style="1" customWidth="1"/>
    <col min="7946" max="8192" width="9.109375" style="1"/>
    <col min="8193" max="8193" width="5.33203125" style="1" customWidth="1"/>
    <col min="8194" max="8194" width="54" style="1" customWidth="1"/>
    <col min="8195" max="8195" width="12" style="1" bestFit="1" customWidth="1"/>
    <col min="8196" max="8196" width="13.5546875" style="1" bestFit="1" customWidth="1"/>
    <col min="8197" max="8197" width="18.6640625" style="1" customWidth="1"/>
    <col min="8198" max="8198" width="14.88671875" style="1" customWidth="1"/>
    <col min="8199" max="8199" width="9" style="1" customWidth="1"/>
    <col min="8200" max="8200" width="10.33203125" style="1" customWidth="1"/>
    <col min="8201" max="8201" width="15.33203125" style="1" customWidth="1"/>
    <col min="8202" max="8448" width="9.109375" style="1"/>
    <col min="8449" max="8449" width="5.33203125" style="1" customWidth="1"/>
    <col min="8450" max="8450" width="54" style="1" customWidth="1"/>
    <col min="8451" max="8451" width="12" style="1" bestFit="1" customWidth="1"/>
    <col min="8452" max="8452" width="13.5546875" style="1" bestFit="1" customWidth="1"/>
    <col min="8453" max="8453" width="18.6640625" style="1" customWidth="1"/>
    <col min="8454" max="8454" width="14.88671875" style="1" customWidth="1"/>
    <col min="8455" max="8455" width="9" style="1" customWidth="1"/>
    <col min="8456" max="8456" width="10.33203125" style="1" customWidth="1"/>
    <col min="8457" max="8457" width="15.33203125" style="1" customWidth="1"/>
    <col min="8458" max="8704" width="9.109375" style="1"/>
    <col min="8705" max="8705" width="5.33203125" style="1" customWidth="1"/>
    <col min="8706" max="8706" width="54" style="1" customWidth="1"/>
    <col min="8707" max="8707" width="12" style="1" bestFit="1" customWidth="1"/>
    <col min="8708" max="8708" width="13.5546875" style="1" bestFit="1" customWidth="1"/>
    <col min="8709" max="8709" width="18.6640625" style="1" customWidth="1"/>
    <col min="8710" max="8710" width="14.88671875" style="1" customWidth="1"/>
    <col min="8711" max="8711" width="9" style="1" customWidth="1"/>
    <col min="8712" max="8712" width="10.33203125" style="1" customWidth="1"/>
    <col min="8713" max="8713" width="15.33203125" style="1" customWidth="1"/>
    <col min="8714" max="8960" width="9.109375" style="1"/>
    <col min="8961" max="8961" width="5.33203125" style="1" customWidth="1"/>
    <col min="8962" max="8962" width="54" style="1" customWidth="1"/>
    <col min="8963" max="8963" width="12" style="1" bestFit="1" customWidth="1"/>
    <col min="8964" max="8964" width="13.5546875" style="1" bestFit="1" customWidth="1"/>
    <col min="8965" max="8965" width="18.6640625" style="1" customWidth="1"/>
    <col min="8966" max="8966" width="14.88671875" style="1" customWidth="1"/>
    <col min="8967" max="8967" width="9" style="1" customWidth="1"/>
    <col min="8968" max="8968" width="10.33203125" style="1" customWidth="1"/>
    <col min="8969" max="8969" width="15.33203125" style="1" customWidth="1"/>
    <col min="8970" max="9216" width="9.109375" style="1"/>
    <col min="9217" max="9217" width="5.33203125" style="1" customWidth="1"/>
    <col min="9218" max="9218" width="54" style="1" customWidth="1"/>
    <col min="9219" max="9219" width="12" style="1" bestFit="1" customWidth="1"/>
    <col min="9220" max="9220" width="13.5546875" style="1" bestFit="1" customWidth="1"/>
    <col min="9221" max="9221" width="18.6640625" style="1" customWidth="1"/>
    <col min="9222" max="9222" width="14.88671875" style="1" customWidth="1"/>
    <col min="9223" max="9223" width="9" style="1" customWidth="1"/>
    <col min="9224" max="9224" width="10.33203125" style="1" customWidth="1"/>
    <col min="9225" max="9225" width="15.33203125" style="1" customWidth="1"/>
    <col min="9226" max="9472" width="9.109375" style="1"/>
    <col min="9473" max="9473" width="5.33203125" style="1" customWidth="1"/>
    <col min="9474" max="9474" width="54" style="1" customWidth="1"/>
    <col min="9475" max="9475" width="12" style="1" bestFit="1" customWidth="1"/>
    <col min="9476" max="9476" width="13.5546875" style="1" bestFit="1" customWidth="1"/>
    <col min="9477" max="9477" width="18.6640625" style="1" customWidth="1"/>
    <col min="9478" max="9478" width="14.88671875" style="1" customWidth="1"/>
    <col min="9479" max="9479" width="9" style="1" customWidth="1"/>
    <col min="9480" max="9480" width="10.33203125" style="1" customWidth="1"/>
    <col min="9481" max="9481" width="15.33203125" style="1" customWidth="1"/>
    <col min="9482" max="9728" width="9.109375" style="1"/>
    <col min="9729" max="9729" width="5.33203125" style="1" customWidth="1"/>
    <col min="9730" max="9730" width="54" style="1" customWidth="1"/>
    <col min="9731" max="9731" width="12" style="1" bestFit="1" customWidth="1"/>
    <col min="9732" max="9732" width="13.5546875" style="1" bestFit="1" customWidth="1"/>
    <col min="9733" max="9733" width="18.6640625" style="1" customWidth="1"/>
    <col min="9734" max="9734" width="14.88671875" style="1" customWidth="1"/>
    <col min="9735" max="9735" width="9" style="1" customWidth="1"/>
    <col min="9736" max="9736" width="10.33203125" style="1" customWidth="1"/>
    <col min="9737" max="9737" width="15.33203125" style="1" customWidth="1"/>
    <col min="9738" max="9984" width="9.109375" style="1"/>
    <col min="9985" max="9985" width="5.33203125" style="1" customWidth="1"/>
    <col min="9986" max="9986" width="54" style="1" customWidth="1"/>
    <col min="9987" max="9987" width="12" style="1" bestFit="1" customWidth="1"/>
    <col min="9988" max="9988" width="13.5546875" style="1" bestFit="1" customWidth="1"/>
    <col min="9989" max="9989" width="18.6640625" style="1" customWidth="1"/>
    <col min="9990" max="9990" width="14.88671875" style="1" customWidth="1"/>
    <col min="9991" max="9991" width="9" style="1" customWidth="1"/>
    <col min="9992" max="9992" width="10.33203125" style="1" customWidth="1"/>
    <col min="9993" max="9993" width="15.33203125" style="1" customWidth="1"/>
    <col min="9994" max="10240" width="9.109375" style="1"/>
    <col min="10241" max="10241" width="5.33203125" style="1" customWidth="1"/>
    <col min="10242" max="10242" width="54" style="1" customWidth="1"/>
    <col min="10243" max="10243" width="12" style="1" bestFit="1" customWidth="1"/>
    <col min="10244" max="10244" width="13.5546875" style="1" bestFit="1" customWidth="1"/>
    <col min="10245" max="10245" width="18.6640625" style="1" customWidth="1"/>
    <col min="10246" max="10246" width="14.88671875" style="1" customWidth="1"/>
    <col min="10247" max="10247" width="9" style="1" customWidth="1"/>
    <col min="10248" max="10248" width="10.33203125" style="1" customWidth="1"/>
    <col min="10249" max="10249" width="15.33203125" style="1" customWidth="1"/>
    <col min="10250" max="10496" width="9.109375" style="1"/>
    <col min="10497" max="10497" width="5.33203125" style="1" customWidth="1"/>
    <col min="10498" max="10498" width="54" style="1" customWidth="1"/>
    <col min="10499" max="10499" width="12" style="1" bestFit="1" customWidth="1"/>
    <col min="10500" max="10500" width="13.5546875" style="1" bestFit="1" customWidth="1"/>
    <col min="10501" max="10501" width="18.6640625" style="1" customWidth="1"/>
    <col min="10502" max="10502" width="14.88671875" style="1" customWidth="1"/>
    <col min="10503" max="10503" width="9" style="1" customWidth="1"/>
    <col min="10504" max="10504" width="10.33203125" style="1" customWidth="1"/>
    <col min="10505" max="10505" width="15.33203125" style="1" customWidth="1"/>
    <col min="10506" max="10752" width="9.109375" style="1"/>
    <col min="10753" max="10753" width="5.33203125" style="1" customWidth="1"/>
    <col min="10754" max="10754" width="54" style="1" customWidth="1"/>
    <col min="10755" max="10755" width="12" style="1" bestFit="1" customWidth="1"/>
    <col min="10756" max="10756" width="13.5546875" style="1" bestFit="1" customWidth="1"/>
    <col min="10757" max="10757" width="18.6640625" style="1" customWidth="1"/>
    <col min="10758" max="10758" width="14.88671875" style="1" customWidth="1"/>
    <col min="10759" max="10759" width="9" style="1" customWidth="1"/>
    <col min="10760" max="10760" width="10.33203125" style="1" customWidth="1"/>
    <col min="10761" max="10761" width="15.33203125" style="1" customWidth="1"/>
    <col min="10762" max="11008" width="9.109375" style="1"/>
    <col min="11009" max="11009" width="5.33203125" style="1" customWidth="1"/>
    <col min="11010" max="11010" width="54" style="1" customWidth="1"/>
    <col min="11011" max="11011" width="12" style="1" bestFit="1" customWidth="1"/>
    <col min="11012" max="11012" width="13.5546875" style="1" bestFit="1" customWidth="1"/>
    <col min="11013" max="11013" width="18.6640625" style="1" customWidth="1"/>
    <col min="11014" max="11014" width="14.88671875" style="1" customWidth="1"/>
    <col min="11015" max="11015" width="9" style="1" customWidth="1"/>
    <col min="11016" max="11016" width="10.33203125" style="1" customWidth="1"/>
    <col min="11017" max="11017" width="15.33203125" style="1" customWidth="1"/>
    <col min="11018" max="11264" width="9.109375" style="1"/>
    <col min="11265" max="11265" width="5.33203125" style="1" customWidth="1"/>
    <col min="11266" max="11266" width="54" style="1" customWidth="1"/>
    <col min="11267" max="11267" width="12" style="1" bestFit="1" customWidth="1"/>
    <col min="11268" max="11268" width="13.5546875" style="1" bestFit="1" customWidth="1"/>
    <col min="11269" max="11269" width="18.6640625" style="1" customWidth="1"/>
    <col min="11270" max="11270" width="14.88671875" style="1" customWidth="1"/>
    <col min="11271" max="11271" width="9" style="1" customWidth="1"/>
    <col min="11272" max="11272" width="10.33203125" style="1" customWidth="1"/>
    <col min="11273" max="11273" width="15.33203125" style="1" customWidth="1"/>
    <col min="11274" max="11520" width="9.109375" style="1"/>
    <col min="11521" max="11521" width="5.33203125" style="1" customWidth="1"/>
    <col min="11522" max="11522" width="54" style="1" customWidth="1"/>
    <col min="11523" max="11523" width="12" style="1" bestFit="1" customWidth="1"/>
    <col min="11524" max="11524" width="13.5546875" style="1" bestFit="1" customWidth="1"/>
    <col min="11525" max="11525" width="18.6640625" style="1" customWidth="1"/>
    <col min="11526" max="11526" width="14.88671875" style="1" customWidth="1"/>
    <col min="11527" max="11527" width="9" style="1" customWidth="1"/>
    <col min="11528" max="11528" width="10.33203125" style="1" customWidth="1"/>
    <col min="11529" max="11529" width="15.33203125" style="1" customWidth="1"/>
    <col min="11530" max="11776" width="9.109375" style="1"/>
    <col min="11777" max="11777" width="5.33203125" style="1" customWidth="1"/>
    <col min="11778" max="11778" width="54" style="1" customWidth="1"/>
    <col min="11779" max="11779" width="12" style="1" bestFit="1" customWidth="1"/>
    <col min="11780" max="11780" width="13.5546875" style="1" bestFit="1" customWidth="1"/>
    <col min="11781" max="11781" width="18.6640625" style="1" customWidth="1"/>
    <col min="11782" max="11782" width="14.88671875" style="1" customWidth="1"/>
    <col min="11783" max="11783" width="9" style="1" customWidth="1"/>
    <col min="11784" max="11784" width="10.33203125" style="1" customWidth="1"/>
    <col min="11785" max="11785" width="15.33203125" style="1" customWidth="1"/>
    <col min="11786" max="12032" width="9.109375" style="1"/>
    <col min="12033" max="12033" width="5.33203125" style="1" customWidth="1"/>
    <col min="12034" max="12034" width="54" style="1" customWidth="1"/>
    <col min="12035" max="12035" width="12" style="1" bestFit="1" customWidth="1"/>
    <col min="12036" max="12036" width="13.5546875" style="1" bestFit="1" customWidth="1"/>
    <col min="12037" max="12037" width="18.6640625" style="1" customWidth="1"/>
    <col min="12038" max="12038" width="14.88671875" style="1" customWidth="1"/>
    <col min="12039" max="12039" width="9" style="1" customWidth="1"/>
    <col min="12040" max="12040" width="10.33203125" style="1" customWidth="1"/>
    <col min="12041" max="12041" width="15.33203125" style="1" customWidth="1"/>
    <col min="12042" max="12288" width="9.109375" style="1"/>
    <col min="12289" max="12289" width="5.33203125" style="1" customWidth="1"/>
    <col min="12290" max="12290" width="54" style="1" customWidth="1"/>
    <col min="12291" max="12291" width="12" style="1" bestFit="1" customWidth="1"/>
    <col min="12292" max="12292" width="13.5546875" style="1" bestFit="1" customWidth="1"/>
    <col min="12293" max="12293" width="18.6640625" style="1" customWidth="1"/>
    <col min="12294" max="12294" width="14.88671875" style="1" customWidth="1"/>
    <col min="12295" max="12295" width="9" style="1" customWidth="1"/>
    <col min="12296" max="12296" width="10.33203125" style="1" customWidth="1"/>
    <col min="12297" max="12297" width="15.33203125" style="1" customWidth="1"/>
    <col min="12298" max="12544" width="9.109375" style="1"/>
    <col min="12545" max="12545" width="5.33203125" style="1" customWidth="1"/>
    <col min="12546" max="12546" width="54" style="1" customWidth="1"/>
    <col min="12547" max="12547" width="12" style="1" bestFit="1" customWidth="1"/>
    <col min="12548" max="12548" width="13.5546875" style="1" bestFit="1" customWidth="1"/>
    <col min="12549" max="12549" width="18.6640625" style="1" customWidth="1"/>
    <col min="12550" max="12550" width="14.88671875" style="1" customWidth="1"/>
    <col min="12551" max="12551" width="9" style="1" customWidth="1"/>
    <col min="12552" max="12552" width="10.33203125" style="1" customWidth="1"/>
    <col min="12553" max="12553" width="15.33203125" style="1" customWidth="1"/>
    <col min="12554" max="12800" width="9.109375" style="1"/>
    <col min="12801" max="12801" width="5.33203125" style="1" customWidth="1"/>
    <col min="12802" max="12802" width="54" style="1" customWidth="1"/>
    <col min="12803" max="12803" width="12" style="1" bestFit="1" customWidth="1"/>
    <col min="12804" max="12804" width="13.5546875" style="1" bestFit="1" customWidth="1"/>
    <col min="12805" max="12805" width="18.6640625" style="1" customWidth="1"/>
    <col min="12806" max="12806" width="14.88671875" style="1" customWidth="1"/>
    <col min="12807" max="12807" width="9" style="1" customWidth="1"/>
    <col min="12808" max="12808" width="10.33203125" style="1" customWidth="1"/>
    <col min="12809" max="12809" width="15.33203125" style="1" customWidth="1"/>
    <col min="12810" max="13056" width="9.109375" style="1"/>
    <col min="13057" max="13057" width="5.33203125" style="1" customWidth="1"/>
    <col min="13058" max="13058" width="54" style="1" customWidth="1"/>
    <col min="13059" max="13059" width="12" style="1" bestFit="1" customWidth="1"/>
    <col min="13060" max="13060" width="13.5546875" style="1" bestFit="1" customWidth="1"/>
    <col min="13061" max="13061" width="18.6640625" style="1" customWidth="1"/>
    <col min="13062" max="13062" width="14.88671875" style="1" customWidth="1"/>
    <col min="13063" max="13063" width="9" style="1" customWidth="1"/>
    <col min="13064" max="13064" width="10.33203125" style="1" customWidth="1"/>
    <col min="13065" max="13065" width="15.33203125" style="1" customWidth="1"/>
    <col min="13066" max="13312" width="9.109375" style="1"/>
    <col min="13313" max="13313" width="5.33203125" style="1" customWidth="1"/>
    <col min="13314" max="13314" width="54" style="1" customWidth="1"/>
    <col min="13315" max="13315" width="12" style="1" bestFit="1" customWidth="1"/>
    <col min="13316" max="13316" width="13.5546875" style="1" bestFit="1" customWidth="1"/>
    <col min="13317" max="13317" width="18.6640625" style="1" customWidth="1"/>
    <col min="13318" max="13318" width="14.88671875" style="1" customWidth="1"/>
    <col min="13319" max="13319" width="9" style="1" customWidth="1"/>
    <col min="13320" max="13320" width="10.33203125" style="1" customWidth="1"/>
    <col min="13321" max="13321" width="15.33203125" style="1" customWidth="1"/>
    <col min="13322" max="13568" width="9.109375" style="1"/>
    <col min="13569" max="13569" width="5.33203125" style="1" customWidth="1"/>
    <col min="13570" max="13570" width="54" style="1" customWidth="1"/>
    <col min="13571" max="13571" width="12" style="1" bestFit="1" customWidth="1"/>
    <col min="13572" max="13572" width="13.5546875" style="1" bestFit="1" customWidth="1"/>
    <col min="13573" max="13573" width="18.6640625" style="1" customWidth="1"/>
    <col min="13574" max="13574" width="14.88671875" style="1" customWidth="1"/>
    <col min="13575" max="13575" width="9" style="1" customWidth="1"/>
    <col min="13576" max="13576" width="10.33203125" style="1" customWidth="1"/>
    <col min="13577" max="13577" width="15.33203125" style="1" customWidth="1"/>
    <col min="13578" max="13824" width="9.109375" style="1"/>
    <col min="13825" max="13825" width="5.33203125" style="1" customWidth="1"/>
    <col min="13826" max="13826" width="54" style="1" customWidth="1"/>
    <col min="13827" max="13827" width="12" style="1" bestFit="1" customWidth="1"/>
    <col min="13828" max="13828" width="13.5546875" style="1" bestFit="1" customWidth="1"/>
    <col min="13829" max="13829" width="18.6640625" style="1" customWidth="1"/>
    <col min="13830" max="13830" width="14.88671875" style="1" customWidth="1"/>
    <col min="13831" max="13831" width="9" style="1" customWidth="1"/>
    <col min="13832" max="13832" width="10.33203125" style="1" customWidth="1"/>
    <col min="13833" max="13833" width="15.33203125" style="1" customWidth="1"/>
    <col min="13834" max="14080" width="9.109375" style="1"/>
    <col min="14081" max="14081" width="5.33203125" style="1" customWidth="1"/>
    <col min="14082" max="14082" width="54" style="1" customWidth="1"/>
    <col min="14083" max="14083" width="12" style="1" bestFit="1" customWidth="1"/>
    <col min="14084" max="14084" width="13.5546875" style="1" bestFit="1" customWidth="1"/>
    <col min="14085" max="14085" width="18.6640625" style="1" customWidth="1"/>
    <col min="14086" max="14086" width="14.88671875" style="1" customWidth="1"/>
    <col min="14087" max="14087" width="9" style="1" customWidth="1"/>
    <col min="14088" max="14088" width="10.33203125" style="1" customWidth="1"/>
    <col min="14089" max="14089" width="15.33203125" style="1" customWidth="1"/>
    <col min="14090" max="14336" width="9.109375" style="1"/>
    <col min="14337" max="14337" width="5.33203125" style="1" customWidth="1"/>
    <col min="14338" max="14338" width="54" style="1" customWidth="1"/>
    <col min="14339" max="14339" width="12" style="1" bestFit="1" customWidth="1"/>
    <col min="14340" max="14340" width="13.5546875" style="1" bestFit="1" customWidth="1"/>
    <col min="14341" max="14341" width="18.6640625" style="1" customWidth="1"/>
    <col min="14342" max="14342" width="14.88671875" style="1" customWidth="1"/>
    <col min="14343" max="14343" width="9" style="1" customWidth="1"/>
    <col min="14344" max="14344" width="10.33203125" style="1" customWidth="1"/>
    <col min="14345" max="14345" width="15.33203125" style="1" customWidth="1"/>
    <col min="14346" max="14592" width="9.109375" style="1"/>
    <col min="14593" max="14593" width="5.33203125" style="1" customWidth="1"/>
    <col min="14594" max="14594" width="54" style="1" customWidth="1"/>
    <col min="14595" max="14595" width="12" style="1" bestFit="1" customWidth="1"/>
    <col min="14596" max="14596" width="13.5546875" style="1" bestFit="1" customWidth="1"/>
    <col min="14597" max="14597" width="18.6640625" style="1" customWidth="1"/>
    <col min="14598" max="14598" width="14.88671875" style="1" customWidth="1"/>
    <col min="14599" max="14599" width="9" style="1" customWidth="1"/>
    <col min="14600" max="14600" width="10.33203125" style="1" customWidth="1"/>
    <col min="14601" max="14601" width="15.33203125" style="1" customWidth="1"/>
    <col min="14602" max="14848" width="9.109375" style="1"/>
    <col min="14849" max="14849" width="5.33203125" style="1" customWidth="1"/>
    <col min="14850" max="14850" width="54" style="1" customWidth="1"/>
    <col min="14851" max="14851" width="12" style="1" bestFit="1" customWidth="1"/>
    <col min="14852" max="14852" width="13.5546875" style="1" bestFit="1" customWidth="1"/>
    <col min="14853" max="14853" width="18.6640625" style="1" customWidth="1"/>
    <col min="14854" max="14854" width="14.88671875" style="1" customWidth="1"/>
    <col min="14855" max="14855" width="9" style="1" customWidth="1"/>
    <col min="14856" max="14856" width="10.33203125" style="1" customWidth="1"/>
    <col min="14857" max="14857" width="15.33203125" style="1" customWidth="1"/>
    <col min="14858" max="15104" width="9.109375" style="1"/>
    <col min="15105" max="15105" width="5.33203125" style="1" customWidth="1"/>
    <col min="15106" max="15106" width="54" style="1" customWidth="1"/>
    <col min="15107" max="15107" width="12" style="1" bestFit="1" customWidth="1"/>
    <col min="15108" max="15108" width="13.5546875" style="1" bestFit="1" customWidth="1"/>
    <col min="15109" max="15109" width="18.6640625" style="1" customWidth="1"/>
    <col min="15110" max="15110" width="14.88671875" style="1" customWidth="1"/>
    <col min="15111" max="15111" width="9" style="1" customWidth="1"/>
    <col min="15112" max="15112" width="10.33203125" style="1" customWidth="1"/>
    <col min="15113" max="15113" width="15.33203125" style="1" customWidth="1"/>
    <col min="15114" max="15360" width="9.109375" style="1"/>
    <col min="15361" max="15361" width="5.33203125" style="1" customWidth="1"/>
    <col min="15362" max="15362" width="54" style="1" customWidth="1"/>
    <col min="15363" max="15363" width="12" style="1" bestFit="1" customWidth="1"/>
    <col min="15364" max="15364" width="13.5546875" style="1" bestFit="1" customWidth="1"/>
    <col min="15365" max="15365" width="18.6640625" style="1" customWidth="1"/>
    <col min="15366" max="15366" width="14.88671875" style="1" customWidth="1"/>
    <col min="15367" max="15367" width="9" style="1" customWidth="1"/>
    <col min="15368" max="15368" width="10.33203125" style="1" customWidth="1"/>
    <col min="15369" max="15369" width="15.33203125" style="1" customWidth="1"/>
    <col min="15370" max="15616" width="9.109375" style="1"/>
    <col min="15617" max="15617" width="5.33203125" style="1" customWidth="1"/>
    <col min="15618" max="15618" width="54" style="1" customWidth="1"/>
    <col min="15619" max="15619" width="12" style="1" bestFit="1" customWidth="1"/>
    <col min="15620" max="15620" width="13.5546875" style="1" bestFit="1" customWidth="1"/>
    <col min="15621" max="15621" width="18.6640625" style="1" customWidth="1"/>
    <col min="15622" max="15622" width="14.88671875" style="1" customWidth="1"/>
    <col min="15623" max="15623" width="9" style="1" customWidth="1"/>
    <col min="15624" max="15624" width="10.33203125" style="1" customWidth="1"/>
    <col min="15625" max="15625" width="15.33203125" style="1" customWidth="1"/>
    <col min="15626" max="15872" width="9.109375" style="1"/>
    <col min="15873" max="15873" width="5.33203125" style="1" customWidth="1"/>
    <col min="15874" max="15874" width="54" style="1" customWidth="1"/>
    <col min="15875" max="15875" width="12" style="1" bestFit="1" customWidth="1"/>
    <col min="15876" max="15876" width="13.5546875" style="1" bestFit="1" customWidth="1"/>
    <col min="15877" max="15877" width="18.6640625" style="1" customWidth="1"/>
    <col min="15878" max="15878" width="14.88671875" style="1" customWidth="1"/>
    <col min="15879" max="15879" width="9" style="1" customWidth="1"/>
    <col min="15880" max="15880" width="10.33203125" style="1" customWidth="1"/>
    <col min="15881" max="15881" width="15.33203125" style="1" customWidth="1"/>
    <col min="15882" max="16128" width="9.109375" style="1"/>
    <col min="16129" max="16129" width="5.33203125" style="1" customWidth="1"/>
    <col min="16130" max="16130" width="54" style="1" customWidth="1"/>
    <col min="16131" max="16131" width="12" style="1" bestFit="1" customWidth="1"/>
    <col min="16132" max="16132" width="13.5546875" style="1" bestFit="1" customWidth="1"/>
    <col min="16133" max="16133" width="18.6640625" style="1" customWidth="1"/>
    <col min="16134" max="16134" width="14.88671875" style="1" customWidth="1"/>
    <col min="16135" max="16135" width="9" style="1" customWidth="1"/>
    <col min="16136" max="16136" width="10.33203125" style="1" customWidth="1"/>
    <col min="16137" max="16137" width="15.33203125" style="1" customWidth="1"/>
    <col min="16138" max="16384" width="9.109375" style="1"/>
  </cols>
  <sheetData>
    <row r="1" spans="1:9">
      <c r="A1" s="164" t="s">
        <v>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5" t="s">
        <v>19</v>
      </c>
      <c r="B2" s="165"/>
      <c r="C2" s="165"/>
      <c r="D2" s="165"/>
      <c r="E2" s="165"/>
      <c r="F2" s="165"/>
      <c r="G2" s="165"/>
      <c r="H2" s="165"/>
      <c r="I2" s="165"/>
    </row>
    <row r="3" spans="1:9" s="5" customFormat="1" ht="15.6" customHeight="1">
      <c r="A3" s="166" t="s">
        <v>2</v>
      </c>
      <c r="B3" s="166" t="s">
        <v>3</v>
      </c>
      <c r="C3" s="169" t="s">
        <v>4</v>
      </c>
      <c r="D3" s="170"/>
      <c r="E3" s="171"/>
      <c r="F3" s="175" t="s">
        <v>5</v>
      </c>
      <c r="G3" s="175"/>
      <c r="H3" s="175"/>
      <c r="I3" s="175"/>
    </row>
    <row r="4" spans="1:9" ht="31.2" customHeight="1">
      <c r="A4" s="167"/>
      <c r="B4" s="167"/>
      <c r="C4" s="172"/>
      <c r="D4" s="173"/>
      <c r="E4" s="174"/>
      <c r="F4" s="176" t="s">
        <v>6</v>
      </c>
      <c r="G4" s="177"/>
      <c r="H4" s="166" t="s">
        <v>7</v>
      </c>
      <c r="I4" s="166" t="s">
        <v>8</v>
      </c>
    </row>
    <row r="5" spans="1:9" ht="62.4">
      <c r="A5" s="168"/>
      <c r="B5" s="168"/>
      <c r="C5" s="27" t="s">
        <v>20</v>
      </c>
      <c r="D5" s="27" t="s">
        <v>10</v>
      </c>
      <c r="E5" s="27" t="s">
        <v>11</v>
      </c>
      <c r="F5" s="28" t="s">
        <v>12</v>
      </c>
      <c r="G5" s="28" t="s">
        <v>13</v>
      </c>
      <c r="H5" s="168"/>
      <c r="I5" s="168"/>
    </row>
    <row r="6" spans="1:9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9">
      <c r="A7" s="28"/>
      <c r="B7" s="30" t="s">
        <v>14</v>
      </c>
      <c r="C7" s="31"/>
      <c r="D7" s="31"/>
      <c r="E7" s="32">
        <f>E8</f>
        <v>182</v>
      </c>
      <c r="F7" s="32">
        <f>F8</f>
        <v>182</v>
      </c>
      <c r="G7" s="32"/>
      <c r="H7" s="32">
        <v>0</v>
      </c>
      <c r="I7" s="32">
        <v>0</v>
      </c>
    </row>
    <row r="8" spans="1:9">
      <c r="A8" s="28">
        <v>1</v>
      </c>
      <c r="B8" s="30" t="s">
        <v>21</v>
      </c>
      <c r="C8" s="28"/>
      <c r="D8" s="28"/>
      <c r="E8" s="32">
        <f>E9</f>
        <v>182</v>
      </c>
      <c r="F8" s="32">
        <f>F9</f>
        <v>182</v>
      </c>
      <c r="G8" s="32"/>
      <c r="H8" s="32">
        <v>0</v>
      </c>
      <c r="I8" s="32">
        <v>0</v>
      </c>
    </row>
    <row r="9" spans="1:9">
      <c r="A9" s="29"/>
      <c r="B9" s="33" t="s">
        <v>22</v>
      </c>
      <c r="C9" s="29" t="s">
        <v>18</v>
      </c>
      <c r="D9" s="29">
        <v>1</v>
      </c>
      <c r="E9" s="34">
        <f>SUM(F9:I9)</f>
        <v>182</v>
      </c>
      <c r="F9" s="34">
        <v>182</v>
      </c>
      <c r="G9" s="34"/>
      <c r="H9" s="34"/>
      <c r="I9" s="34"/>
    </row>
  </sheetData>
  <mergeCells count="9">
    <mergeCell ref="A1:I1"/>
    <mergeCell ref="A2:I2"/>
    <mergeCell ref="A3:A5"/>
    <mergeCell ref="B3:B5"/>
    <mergeCell ref="C3:E4"/>
    <mergeCell ref="F3:I3"/>
    <mergeCell ref="F4:G4"/>
    <mergeCell ref="H4:H5"/>
    <mergeCell ref="I4:I5"/>
  </mergeCells>
  <pageMargins left="0.25" right="0.25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I13"/>
  <sheetViews>
    <sheetView zoomScale="80" zoomScaleNormal="80" workbookViewId="0">
      <selection activeCell="A8" sqref="A8:AB8"/>
    </sheetView>
  </sheetViews>
  <sheetFormatPr defaultRowHeight="14.4"/>
  <cols>
    <col min="1" max="1" width="5.33203125" style="35" customWidth="1"/>
    <col min="2" max="2" width="45.6640625" style="35" customWidth="1"/>
    <col min="3" max="3" width="12.109375" style="35" customWidth="1"/>
    <col min="4" max="4" width="12.5546875" style="35" customWidth="1"/>
    <col min="5" max="5" width="13.5546875" style="35" customWidth="1"/>
    <col min="6" max="6" width="13.88671875" style="35" customWidth="1"/>
    <col min="7" max="7" width="11.5546875" style="35" customWidth="1"/>
    <col min="8" max="8" width="14" style="35" customWidth="1"/>
    <col min="9" max="9" width="14.88671875" style="35" customWidth="1"/>
    <col min="10" max="10" width="9.109375" style="35" customWidth="1"/>
    <col min="11" max="11" width="9.5546875" style="35" customWidth="1"/>
    <col min="12" max="256" width="9.109375" style="35"/>
    <col min="257" max="257" width="5.33203125" style="35" customWidth="1"/>
    <col min="258" max="258" width="45.6640625" style="35" customWidth="1"/>
    <col min="259" max="259" width="12.109375" style="35" customWidth="1"/>
    <col min="260" max="260" width="12.5546875" style="35" customWidth="1"/>
    <col min="261" max="261" width="13.5546875" style="35" customWidth="1"/>
    <col min="262" max="262" width="13.88671875" style="35" customWidth="1"/>
    <col min="263" max="263" width="11.5546875" style="35" customWidth="1"/>
    <col min="264" max="264" width="14" style="35" customWidth="1"/>
    <col min="265" max="265" width="14.88671875" style="35" customWidth="1"/>
    <col min="266" max="266" width="9.109375" style="35" customWidth="1"/>
    <col min="267" max="267" width="9.5546875" style="35" customWidth="1"/>
    <col min="268" max="512" width="9.109375" style="35"/>
    <col min="513" max="513" width="5.33203125" style="35" customWidth="1"/>
    <col min="514" max="514" width="45.6640625" style="35" customWidth="1"/>
    <col min="515" max="515" width="12.109375" style="35" customWidth="1"/>
    <col min="516" max="516" width="12.5546875" style="35" customWidth="1"/>
    <col min="517" max="517" width="13.5546875" style="35" customWidth="1"/>
    <col min="518" max="518" width="13.88671875" style="35" customWidth="1"/>
    <col min="519" max="519" width="11.5546875" style="35" customWidth="1"/>
    <col min="520" max="520" width="14" style="35" customWidth="1"/>
    <col min="521" max="521" width="14.88671875" style="35" customWidth="1"/>
    <col min="522" max="522" width="9.109375" style="35" customWidth="1"/>
    <col min="523" max="523" width="9.5546875" style="35" customWidth="1"/>
    <col min="524" max="768" width="9.109375" style="35"/>
    <col min="769" max="769" width="5.33203125" style="35" customWidth="1"/>
    <col min="770" max="770" width="45.6640625" style="35" customWidth="1"/>
    <col min="771" max="771" width="12.109375" style="35" customWidth="1"/>
    <col min="772" max="772" width="12.5546875" style="35" customWidth="1"/>
    <col min="773" max="773" width="13.5546875" style="35" customWidth="1"/>
    <col min="774" max="774" width="13.88671875" style="35" customWidth="1"/>
    <col min="775" max="775" width="11.5546875" style="35" customWidth="1"/>
    <col min="776" max="776" width="14" style="35" customWidth="1"/>
    <col min="777" max="777" width="14.88671875" style="35" customWidth="1"/>
    <col min="778" max="778" width="9.109375" style="35" customWidth="1"/>
    <col min="779" max="779" width="9.5546875" style="35" customWidth="1"/>
    <col min="780" max="1024" width="9.109375" style="35"/>
    <col min="1025" max="1025" width="5.33203125" style="35" customWidth="1"/>
    <col min="1026" max="1026" width="45.6640625" style="35" customWidth="1"/>
    <col min="1027" max="1027" width="12.109375" style="35" customWidth="1"/>
    <col min="1028" max="1028" width="12.5546875" style="35" customWidth="1"/>
    <col min="1029" max="1029" width="13.5546875" style="35" customWidth="1"/>
    <col min="1030" max="1030" width="13.88671875" style="35" customWidth="1"/>
    <col min="1031" max="1031" width="11.5546875" style="35" customWidth="1"/>
    <col min="1032" max="1032" width="14" style="35" customWidth="1"/>
    <col min="1033" max="1033" width="14.88671875" style="35" customWidth="1"/>
    <col min="1034" max="1034" width="9.109375" style="35" customWidth="1"/>
    <col min="1035" max="1035" width="9.5546875" style="35" customWidth="1"/>
    <col min="1036" max="1280" width="9.109375" style="35"/>
    <col min="1281" max="1281" width="5.33203125" style="35" customWidth="1"/>
    <col min="1282" max="1282" width="45.6640625" style="35" customWidth="1"/>
    <col min="1283" max="1283" width="12.109375" style="35" customWidth="1"/>
    <col min="1284" max="1284" width="12.5546875" style="35" customWidth="1"/>
    <col min="1285" max="1285" width="13.5546875" style="35" customWidth="1"/>
    <col min="1286" max="1286" width="13.88671875" style="35" customWidth="1"/>
    <col min="1287" max="1287" width="11.5546875" style="35" customWidth="1"/>
    <col min="1288" max="1288" width="14" style="35" customWidth="1"/>
    <col min="1289" max="1289" width="14.88671875" style="35" customWidth="1"/>
    <col min="1290" max="1290" width="9.109375" style="35" customWidth="1"/>
    <col min="1291" max="1291" width="9.5546875" style="35" customWidth="1"/>
    <col min="1292" max="1536" width="9.109375" style="35"/>
    <col min="1537" max="1537" width="5.33203125" style="35" customWidth="1"/>
    <col min="1538" max="1538" width="45.6640625" style="35" customWidth="1"/>
    <col min="1539" max="1539" width="12.109375" style="35" customWidth="1"/>
    <col min="1540" max="1540" width="12.5546875" style="35" customWidth="1"/>
    <col min="1541" max="1541" width="13.5546875" style="35" customWidth="1"/>
    <col min="1542" max="1542" width="13.88671875" style="35" customWidth="1"/>
    <col min="1543" max="1543" width="11.5546875" style="35" customWidth="1"/>
    <col min="1544" max="1544" width="14" style="35" customWidth="1"/>
    <col min="1545" max="1545" width="14.88671875" style="35" customWidth="1"/>
    <col min="1546" max="1546" width="9.109375" style="35" customWidth="1"/>
    <col min="1547" max="1547" width="9.5546875" style="35" customWidth="1"/>
    <col min="1548" max="1792" width="9.109375" style="35"/>
    <col min="1793" max="1793" width="5.33203125" style="35" customWidth="1"/>
    <col min="1794" max="1794" width="45.6640625" style="35" customWidth="1"/>
    <col min="1795" max="1795" width="12.109375" style="35" customWidth="1"/>
    <col min="1796" max="1796" width="12.5546875" style="35" customWidth="1"/>
    <col min="1797" max="1797" width="13.5546875" style="35" customWidth="1"/>
    <col min="1798" max="1798" width="13.88671875" style="35" customWidth="1"/>
    <col min="1799" max="1799" width="11.5546875" style="35" customWidth="1"/>
    <col min="1800" max="1800" width="14" style="35" customWidth="1"/>
    <col min="1801" max="1801" width="14.88671875" style="35" customWidth="1"/>
    <col min="1802" max="1802" width="9.109375" style="35" customWidth="1"/>
    <col min="1803" max="1803" width="9.5546875" style="35" customWidth="1"/>
    <col min="1804" max="2048" width="9.109375" style="35"/>
    <col min="2049" max="2049" width="5.33203125" style="35" customWidth="1"/>
    <col min="2050" max="2050" width="45.6640625" style="35" customWidth="1"/>
    <col min="2051" max="2051" width="12.109375" style="35" customWidth="1"/>
    <col min="2052" max="2052" width="12.5546875" style="35" customWidth="1"/>
    <col min="2053" max="2053" width="13.5546875" style="35" customWidth="1"/>
    <col min="2054" max="2054" width="13.88671875" style="35" customWidth="1"/>
    <col min="2055" max="2055" width="11.5546875" style="35" customWidth="1"/>
    <col min="2056" max="2056" width="14" style="35" customWidth="1"/>
    <col min="2057" max="2057" width="14.88671875" style="35" customWidth="1"/>
    <col min="2058" max="2058" width="9.109375" style="35" customWidth="1"/>
    <col min="2059" max="2059" width="9.5546875" style="35" customWidth="1"/>
    <col min="2060" max="2304" width="9.109375" style="35"/>
    <col min="2305" max="2305" width="5.33203125" style="35" customWidth="1"/>
    <col min="2306" max="2306" width="45.6640625" style="35" customWidth="1"/>
    <col min="2307" max="2307" width="12.109375" style="35" customWidth="1"/>
    <col min="2308" max="2308" width="12.5546875" style="35" customWidth="1"/>
    <col min="2309" max="2309" width="13.5546875" style="35" customWidth="1"/>
    <col min="2310" max="2310" width="13.88671875" style="35" customWidth="1"/>
    <col min="2311" max="2311" width="11.5546875" style="35" customWidth="1"/>
    <col min="2312" max="2312" width="14" style="35" customWidth="1"/>
    <col min="2313" max="2313" width="14.88671875" style="35" customWidth="1"/>
    <col min="2314" max="2314" width="9.109375" style="35" customWidth="1"/>
    <col min="2315" max="2315" width="9.5546875" style="35" customWidth="1"/>
    <col min="2316" max="2560" width="9.109375" style="35"/>
    <col min="2561" max="2561" width="5.33203125" style="35" customWidth="1"/>
    <col min="2562" max="2562" width="45.6640625" style="35" customWidth="1"/>
    <col min="2563" max="2563" width="12.109375" style="35" customWidth="1"/>
    <col min="2564" max="2564" width="12.5546875" style="35" customWidth="1"/>
    <col min="2565" max="2565" width="13.5546875" style="35" customWidth="1"/>
    <col min="2566" max="2566" width="13.88671875" style="35" customWidth="1"/>
    <col min="2567" max="2567" width="11.5546875" style="35" customWidth="1"/>
    <col min="2568" max="2568" width="14" style="35" customWidth="1"/>
    <col min="2569" max="2569" width="14.88671875" style="35" customWidth="1"/>
    <col min="2570" max="2570" width="9.109375" style="35" customWidth="1"/>
    <col min="2571" max="2571" width="9.5546875" style="35" customWidth="1"/>
    <col min="2572" max="2816" width="9.109375" style="35"/>
    <col min="2817" max="2817" width="5.33203125" style="35" customWidth="1"/>
    <col min="2818" max="2818" width="45.6640625" style="35" customWidth="1"/>
    <col min="2819" max="2819" width="12.109375" style="35" customWidth="1"/>
    <col min="2820" max="2820" width="12.5546875" style="35" customWidth="1"/>
    <col min="2821" max="2821" width="13.5546875" style="35" customWidth="1"/>
    <col min="2822" max="2822" width="13.88671875" style="35" customWidth="1"/>
    <col min="2823" max="2823" width="11.5546875" style="35" customWidth="1"/>
    <col min="2824" max="2824" width="14" style="35" customWidth="1"/>
    <col min="2825" max="2825" width="14.88671875" style="35" customWidth="1"/>
    <col min="2826" max="2826" width="9.109375" style="35" customWidth="1"/>
    <col min="2827" max="2827" width="9.5546875" style="35" customWidth="1"/>
    <col min="2828" max="3072" width="9.109375" style="35"/>
    <col min="3073" max="3073" width="5.33203125" style="35" customWidth="1"/>
    <col min="3074" max="3074" width="45.6640625" style="35" customWidth="1"/>
    <col min="3075" max="3075" width="12.109375" style="35" customWidth="1"/>
    <col min="3076" max="3076" width="12.5546875" style="35" customWidth="1"/>
    <col min="3077" max="3077" width="13.5546875" style="35" customWidth="1"/>
    <col min="3078" max="3078" width="13.88671875" style="35" customWidth="1"/>
    <col min="3079" max="3079" width="11.5546875" style="35" customWidth="1"/>
    <col min="3080" max="3080" width="14" style="35" customWidth="1"/>
    <col min="3081" max="3081" width="14.88671875" style="35" customWidth="1"/>
    <col min="3082" max="3082" width="9.109375" style="35" customWidth="1"/>
    <col min="3083" max="3083" width="9.5546875" style="35" customWidth="1"/>
    <col min="3084" max="3328" width="9.109375" style="35"/>
    <col min="3329" max="3329" width="5.33203125" style="35" customWidth="1"/>
    <col min="3330" max="3330" width="45.6640625" style="35" customWidth="1"/>
    <col min="3331" max="3331" width="12.109375" style="35" customWidth="1"/>
    <col min="3332" max="3332" width="12.5546875" style="35" customWidth="1"/>
    <col min="3333" max="3333" width="13.5546875" style="35" customWidth="1"/>
    <col min="3334" max="3334" width="13.88671875" style="35" customWidth="1"/>
    <col min="3335" max="3335" width="11.5546875" style="35" customWidth="1"/>
    <col min="3336" max="3336" width="14" style="35" customWidth="1"/>
    <col min="3337" max="3337" width="14.88671875" style="35" customWidth="1"/>
    <col min="3338" max="3338" width="9.109375" style="35" customWidth="1"/>
    <col min="3339" max="3339" width="9.5546875" style="35" customWidth="1"/>
    <col min="3340" max="3584" width="9.109375" style="35"/>
    <col min="3585" max="3585" width="5.33203125" style="35" customWidth="1"/>
    <col min="3586" max="3586" width="45.6640625" style="35" customWidth="1"/>
    <col min="3587" max="3587" width="12.109375" style="35" customWidth="1"/>
    <col min="3588" max="3588" width="12.5546875" style="35" customWidth="1"/>
    <col min="3589" max="3589" width="13.5546875" style="35" customWidth="1"/>
    <col min="3590" max="3590" width="13.88671875" style="35" customWidth="1"/>
    <col min="3591" max="3591" width="11.5546875" style="35" customWidth="1"/>
    <col min="3592" max="3592" width="14" style="35" customWidth="1"/>
    <col min="3593" max="3593" width="14.88671875" style="35" customWidth="1"/>
    <col min="3594" max="3594" width="9.109375" style="35" customWidth="1"/>
    <col min="3595" max="3595" width="9.5546875" style="35" customWidth="1"/>
    <col min="3596" max="3840" width="9.109375" style="35"/>
    <col min="3841" max="3841" width="5.33203125" style="35" customWidth="1"/>
    <col min="3842" max="3842" width="45.6640625" style="35" customWidth="1"/>
    <col min="3843" max="3843" width="12.109375" style="35" customWidth="1"/>
    <col min="3844" max="3844" width="12.5546875" style="35" customWidth="1"/>
    <col min="3845" max="3845" width="13.5546875" style="35" customWidth="1"/>
    <col min="3846" max="3846" width="13.88671875" style="35" customWidth="1"/>
    <col min="3847" max="3847" width="11.5546875" style="35" customWidth="1"/>
    <col min="3848" max="3848" width="14" style="35" customWidth="1"/>
    <col min="3849" max="3849" width="14.88671875" style="35" customWidth="1"/>
    <col min="3850" max="3850" width="9.109375" style="35" customWidth="1"/>
    <col min="3851" max="3851" width="9.5546875" style="35" customWidth="1"/>
    <col min="3852" max="4096" width="9.109375" style="35"/>
    <col min="4097" max="4097" width="5.33203125" style="35" customWidth="1"/>
    <col min="4098" max="4098" width="45.6640625" style="35" customWidth="1"/>
    <col min="4099" max="4099" width="12.109375" style="35" customWidth="1"/>
    <col min="4100" max="4100" width="12.5546875" style="35" customWidth="1"/>
    <col min="4101" max="4101" width="13.5546875" style="35" customWidth="1"/>
    <col min="4102" max="4102" width="13.88671875" style="35" customWidth="1"/>
    <col min="4103" max="4103" width="11.5546875" style="35" customWidth="1"/>
    <col min="4104" max="4104" width="14" style="35" customWidth="1"/>
    <col min="4105" max="4105" width="14.88671875" style="35" customWidth="1"/>
    <col min="4106" max="4106" width="9.109375" style="35" customWidth="1"/>
    <col min="4107" max="4107" width="9.5546875" style="35" customWidth="1"/>
    <col min="4108" max="4352" width="9.109375" style="35"/>
    <col min="4353" max="4353" width="5.33203125" style="35" customWidth="1"/>
    <col min="4354" max="4354" width="45.6640625" style="35" customWidth="1"/>
    <col min="4355" max="4355" width="12.109375" style="35" customWidth="1"/>
    <col min="4356" max="4356" width="12.5546875" style="35" customWidth="1"/>
    <col min="4357" max="4357" width="13.5546875" style="35" customWidth="1"/>
    <col min="4358" max="4358" width="13.88671875" style="35" customWidth="1"/>
    <col min="4359" max="4359" width="11.5546875" style="35" customWidth="1"/>
    <col min="4360" max="4360" width="14" style="35" customWidth="1"/>
    <col min="4361" max="4361" width="14.88671875" style="35" customWidth="1"/>
    <col min="4362" max="4362" width="9.109375" style="35" customWidth="1"/>
    <col min="4363" max="4363" width="9.5546875" style="35" customWidth="1"/>
    <col min="4364" max="4608" width="9.109375" style="35"/>
    <col min="4609" max="4609" width="5.33203125" style="35" customWidth="1"/>
    <col min="4610" max="4610" width="45.6640625" style="35" customWidth="1"/>
    <col min="4611" max="4611" width="12.109375" style="35" customWidth="1"/>
    <col min="4612" max="4612" width="12.5546875" style="35" customWidth="1"/>
    <col min="4613" max="4613" width="13.5546875" style="35" customWidth="1"/>
    <col min="4614" max="4614" width="13.88671875" style="35" customWidth="1"/>
    <col min="4615" max="4615" width="11.5546875" style="35" customWidth="1"/>
    <col min="4616" max="4616" width="14" style="35" customWidth="1"/>
    <col min="4617" max="4617" width="14.88671875" style="35" customWidth="1"/>
    <col min="4618" max="4618" width="9.109375" style="35" customWidth="1"/>
    <col min="4619" max="4619" width="9.5546875" style="35" customWidth="1"/>
    <col min="4620" max="4864" width="9.109375" style="35"/>
    <col min="4865" max="4865" width="5.33203125" style="35" customWidth="1"/>
    <col min="4866" max="4866" width="45.6640625" style="35" customWidth="1"/>
    <col min="4867" max="4867" width="12.109375" style="35" customWidth="1"/>
    <col min="4868" max="4868" width="12.5546875" style="35" customWidth="1"/>
    <col min="4869" max="4869" width="13.5546875" style="35" customWidth="1"/>
    <col min="4870" max="4870" width="13.88671875" style="35" customWidth="1"/>
    <col min="4871" max="4871" width="11.5546875" style="35" customWidth="1"/>
    <col min="4872" max="4872" width="14" style="35" customWidth="1"/>
    <col min="4873" max="4873" width="14.88671875" style="35" customWidth="1"/>
    <col min="4874" max="4874" width="9.109375" style="35" customWidth="1"/>
    <col min="4875" max="4875" width="9.5546875" style="35" customWidth="1"/>
    <col min="4876" max="5120" width="9.109375" style="35"/>
    <col min="5121" max="5121" width="5.33203125" style="35" customWidth="1"/>
    <col min="5122" max="5122" width="45.6640625" style="35" customWidth="1"/>
    <col min="5123" max="5123" width="12.109375" style="35" customWidth="1"/>
    <col min="5124" max="5124" width="12.5546875" style="35" customWidth="1"/>
    <col min="5125" max="5125" width="13.5546875" style="35" customWidth="1"/>
    <col min="5126" max="5126" width="13.88671875" style="35" customWidth="1"/>
    <col min="5127" max="5127" width="11.5546875" style="35" customWidth="1"/>
    <col min="5128" max="5128" width="14" style="35" customWidth="1"/>
    <col min="5129" max="5129" width="14.88671875" style="35" customWidth="1"/>
    <col min="5130" max="5130" width="9.109375" style="35" customWidth="1"/>
    <col min="5131" max="5131" width="9.5546875" style="35" customWidth="1"/>
    <col min="5132" max="5376" width="9.109375" style="35"/>
    <col min="5377" max="5377" width="5.33203125" style="35" customWidth="1"/>
    <col min="5378" max="5378" width="45.6640625" style="35" customWidth="1"/>
    <col min="5379" max="5379" width="12.109375" style="35" customWidth="1"/>
    <col min="5380" max="5380" width="12.5546875" style="35" customWidth="1"/>
    <col min="5381" max="5381" width="13.5546875" style="35" customWidth="1"/>
    <col min="5382" max="5382" width="13.88671875" style="35" customWidth="1"/>
    <col min="5383" max="5383" width="11.5546875" style="35" customWidth="1"/>
    <col min="5384" max="5384" width="14" style="35" customWidth="1"/>
    <col min="5385" max="5385" width="14.88671875" style="35" customWidth="1"/>
    <col min="5386" max="5386" width="9.109375" style="35" customWidth="1"/>
    <col min="5387" max="5387" width="9.5546875" style="35" customWidth="1"/>
    <col min="5388" max="5632" width="9.109375" style="35"/>
    <col min="5633" max="5633" width="5.33203125" style="35" customWidth="1"/>
    <col min="5634" max="5634" width="45.6640625" style="35" customWidth="1"/>
    <col min="5635" max="5635" width="12.109375" style="35" customWidth="1"/>
    <col min="5636" max="5636" width="12.5546875" style="35" customWidth="1"/>
    <col min="5637" max="5637" width="13.5546875" style="35" customWidth="1"/>
    <col min="5638" max="5638" width="13.88671875" style="35" customWidth="1"/>
    <col min="5639" max="5639" width="11.5546875" style="35" customWidth="1"/>
    <col min="5640" max="5640" width="14" style="35" customWidth="1"/>
    <col min="5641" max="5641" width="14.88671875" style="35" customWidth="1"/>
    <col min="5642" max="5642" width="9.109375" style="35" customWidth="1"/>
    <col min="5643" max="5643" width="9.5546875" style="35" customWidth="1"/>
    <col min="5644" max="5888" width="9.109375" style="35"/>
    <col min="5889" max="5889" width="5.33203125" style="35" customWidth="1"/>
    <col min="5890" max="5890" width="45.6640625" style="35" customWidth="1"/>
    <col min="5891" max="5891" width="12.109375" style="35" customWidth="1"/>
    <col min="5892" max="5892" width="12.5546875" style="35" customWidth="1"/>
    <col min="5893" max="5893" width="13.5546875" style="35" customWidth="1"/>
    <col min="5894" max="5894" width="13.88671875" style="35" customWidth="1"/>
    <col min="5895" max="5895" width="11.5546875" style="35" customWidth="1"/>
    <col min="5896" max="5896" width="14" style="35" customWidth="1"/>
    <col min="5897" max="5897" width="14.88671875" style="35" customWidth="1"/>
    <col min="5898" max="5898" width="9.109375" style="35" customWidth="1"/>
    <col min="5899" max="5899" width="9.5546875" style="35" customWidth="1"/>
    <col min="5900" max="6144" width="9.109375" style="35"/>
    <col min="6145" max="6145" width="5.33203125" style="35" customWidth="1"/>
    <col min="6146" max="6146" width="45.6640625" style="35" customWidth="1"/>
    <col min="6147" max="6147" width="12.109375" style="35" customWidth="1"/>
    <col min="6148" max="6148" width="12.5546875" style="35" customWidth="1"/>
    <col min="6149" max="6149" width="13.5546875" style="35" customWidth="1"/>
    <col min="6150" max="6150" width="13.88671875" style="35" customWidth="1"/>
    <col min="6151" max="6151" width="11.5546875" style="35" customWidth="1"/>
    <col min="6152" max="6152" width="14" style="35" customWidth="1"/>
    <col min="6153" max="6153" width="14.88671875" style="35" customWidth="1"/>
    <col min="6154" max="6154" width="9.109375" style="35" customWidth="1"/>
    <col min="6155" max="6155" width="9.5546875" style="35" customWidth="1"/>
    <col min="6156" max="6400" width="9.109375" style="35"/>
    <col min="6401" max="6401" width="5.33203125" style="35" customWidth="1"/>
    <col min="6402" max="6402" width="45.6640625" style="35" customWidth="1"/>
    <col min="6403" max="6403" width="12.109375" style="35" customWidth="1"/>
    <col min="6404" max="6404" width="12.5546875" style="35" customWidth="1"/>
    <col min="6405" max="6405" width="13.5546875" style="35" customWidth="1"/>
    <col min="6406" max="6406" width="13.88671875" style="35" customWidth="1"/>
    <col min="6407" max="6407" width="11.5546875" style="35" customWidth="1"/>
    <col min="6408" max="6408" width="14" style="35" customWidth="1"/>
    <col min="6409" max="6409" width="14.88671875" style="35" customWidth="1"/>
    <col min="6410" max="6410" width="9.109375" style="35" customWidth="1"/>
    <col min="6411" max="6411" width="9.5546875" style="35" customWidth="1"/>
    <col min="6412" max="6656" width="9.109375" style="35"/>
    <col min="6657" max="6657" width="5.33203125" style="35" customWidth="1"/>
    <col min="6658" max="6658" width="45.6640625" style="35" customWidth="1"/>
    <col min="6659" max="6659" width="12.109375" style="35" customWidth="1"/>
    <col min="6660" max="6660" width="12.5546875" style="35" customWidth="1"/>
    <col min="6661" max="6661" width="13.5546875" style="35" customWidth="1"/>
    <col min="6662" max="6662" width="13.88671875" style="35" customWidth="1"/>
    <col min="6663" max="6663" width="11.5546875" style="35" customWidth="1"/>
    <col min="6664" max="6664" width="14" style="35" customWidth="1"/>
    <col min="6665" max="6665" width="14.88671875" style="35" customWidth="1"/>
    <col min="6666" max="6666" width="9.109375" style="35" customWidth="1"/>
    <col min="6667" max="6667" width="9.5546875" style="35" customWidth="1"/>
    <col min="6668" max="6912" width="9.109375" style="35"/>
    <col min="6913" max="6913" width="5.33203125" style="35" customWidth="1"/>
    <col min="6914" max="6914" width="45.6640625" style="35" customWidth="1"/>
    <col min="6915" max="6915" width="12.109375" style="35" customWidth="1"/>
    <col min="6916" max="6916" width="12.5546875" style="35" customWidth="1"/>
    <col min="6917" max="6917" width="13.5546875" style="35" customWidth="1"/>
    <col min="6918" max="6918" width="13.88671875" style="35" customWidth="1"/>
    <col min="6919" max="6919" width="11.5546875" style="35" customWidth="1"/>
    <col min="6920" max="6920" width="14" style="35" customWidth="1"/>
    <col min="6921" max="6921" width="14.88671875" style="35" customWidth="1"/>
    <col min="6922" max="6922" width="9.109375" style="35" customWidth="1"/>
    <col min="6923" max="6923" width="9.5546875" style="35" customWidth="1"/>
    <col min="6924" max="7168" width="9.109375" style="35"/>
    <col min="7169" max="7169" width="5.33203125" style="35" customWidth="1"/>
    <col min="7170" max="7170" width="45.6640625" style="35" customWidth="1"/>
    <col min="7171" max="7171" width="12.109375" style="35" customWidth="1"/>
    <col min="7172" max="7172" width="12.5546875" style="35" customWidth="1"/>
    <col min="7173" max="7173" width="13.5546875" style="35" customWidth="1"/>
    <col min="7174" max="7174" width="13.88671875" style="35" customWidth="1"/>
    <col min="7175" max="7175" width="11.5546875" style="35" customWidth="1"/>
    <col min="7176" max="7176" width="14" style="35" customWidth="1"/>
    <col min="7177" max="7177" width="14.88671875" style="35" customWidth="1"/>
    <col min="7178" max="7178" width="9.109375" style="35" customWidth="1"/>
    <col min="7179" max="7179" width="9.5546875" style="35" customWidth="1"/>
    <col min="7180" max="7424" width="9.109375" style="35"/>
    <col min="7425" max="7425" width="5.33203125" style="35" customWidth="1"/>
    <col min="7426" max="7426" width="45.6640625" style="35" customWidth="1"/>
    <col min="7427" max="7427" width="12.109375" style="35" customWidth="1"/>
    <col min="7428" max="7428" width="12.5546875" style="35" customWidth="1"/>
    <col min="7429" max="7429" width="13.5546875" style="35" customWidth="1"/>
    <col min="7430" max="7430" width="13.88671875" style="35" customWidth="1"/>
    <col min="7431" max="7431" width="11.5546875" style="35" customWidth="1"/>
    <col min="7432" max="7432" width="14" style="35" customWidth="1"/>
    <col min="7433" max="7433" width="14.88671875" style="35" customWidth="1"/>
    <col min="7434" max="7434" width="9.109375" style="35" customWidth="1"/>
    <col min="7435" max="7435" width="9.5546875" style="35" customWidth="1"/>
    <col min="7436" max="7680" width="9.109375" style="35"/>
    <col min="7681" max="7681" width="5.33203125" style="35" customWidth="1"/>
    <col min="7682" max="7682" width="45.6640625" style="35" customWidth="1"/>
    <col min="7683" max="7683" width="12.109375" style="35" customWidth="1"/>
    <col min="7684" max="7684" width="12.5546875" style="35" customWidth="1"/>
    <col min="7685" max="7685" width="13.5546875" style="35" customWidth="1"/>
    <col min="7686" max="7686" width="13.88671875" style="35" customWidth="1"/>
    <col min="7687" max="7687" width="11.5546875" style="35" customWidth="1"/>
    <col min="7688" max="7688" width="14" style="35" customWidth="1"/>
    <col min="7689" max="7689" width="14.88671875" style="35" customWidth="1"/>
    <col min="7690" max="7690" width="9.109375" style="35" customWidth="1"/>
    <col min="7691" max="7691" width="9.5546875" style="35" customWidth="1"/>
    <col min="7692" max="7936" width="9.109375" style="35"/>
    <col min="7937" max="7937" width="5.33203125" style="35" customWidth="1"/>
    <col min="7938" max="7938" width="45.6640625" style="35" customWidth="1"/>
    <col min="7939" max="7939" width="12.109375" style="35" customWidth="1"/>
    <col min="7940" max="7940" width="12.5546875" style="35" customWidth="1"/>
    <col min="7941" max="7941" width="13.5546875" style="35" customWidth="1"/>
    <col min="7942" max="7942" width="13.88671875" style="35" customWidth="1"/>
    <col min="7943" max="7943" width="11.5546875" style="35" customWidth="1"/>
    <col min="7944" max="7944" width="14" style="35" customWidth="1"/>
    <col min="7945" max="7945" width="14.88671875" style="35" customWidth="1"/>
    <col min="7946" max="7946" width="9.109375" style="35" customWidth="1"/>
    <col min="7947" max="7947" width="9.5546875" style="35" customWidth="1"/>
    <col min="7948" max="8192" width="9.109375" style="35"/>
    <col min="8193" max="8193" width="5.33203125" style="35" customWidth="1"/>
    <col min="8194" max="8194" width="45.6640625" style="35" customWidth="1"/>
    <col min="8195" max="8195" width="12.109375" style="35" customWidth="1"/>
    <col min="8196" max="8196" width="12.5546875" style="35" customWidth="1"/>
    <col min="8197" max="8197" width="13.5546875" style="35" customWidth="1"/>
    <col min="8198" max="8198" width="13.88671875" style="35" customWidth="1"/>
    <col min="8199" max="8199" width="11.5546875" style="35" customWidth="1"/>
    <col min="8200" max="8200" width="14" style="35" customWidth="1"/>
    <col min="8201" max="8201" width="14.88671875" style="35" customWidth="1"/>
    <col min="8202" max="8202" width="9.109375" style="35" customWidth="1"/>
    <col min="8203" max="8203" width="9.5546875" style="35" customWidth="1"/>
    <col min="8204" max="8448" width="9.109375" style="35"/>
    <col min="8449" max="8449" width="5.33203125" style="35" customWidth="1"/>
    <col min="8450" max="8450" width="45.6640625" style="35" customWidth="1"/>
    <col min="8451" max="8451" width="12.109375" style="35" customWidth="1"/>
    <col min="8452" max="8452" width="12.5546875" style="35" customWidth="1"/>
    <col min="8453" max="8453" width="13.5546875" style="35" customWidth="1"/>
    <col min="8454" max="8454" width="13.88671875" style="35" customWidth="1"/>
    <col min="8455" max="8455" width="11.5546875" style="35" customWidth="1"/>
    <col min="8456" max="8456" width="14" style="35" customWidth="1"/>
    <col min="8457" max="8457" width="14.88671875" style="35" customWidth="1"/>
    <col min="8458" max="8458" width="9.109375" style="35" customWidth="1"/>
    <col min="8459" max="8459" width="9.5546875" style="35" customWidth="1"/>
    <col min="8460" max="8704" width="9.109375" style="35"/>
    <col min="8705" max="8705" width="5.33203125" style="35" customWidth="1"/>
    <col min="8706" max="8706" width="45.6640625" style="35" customWidth="1"/>
    <col min="8707" max="8707" width="12.109375" style="35" customWidth="1"/>
    <col min="8708" max="8708" width="12.5546875" style="35" customWidth="1"/>
    <col min="8709" max="8709" width="13.5546875" style="35" customWidth="1"/>
    <col min="8710" max="8710" width="13.88671875" style="35" customWidth="1"/>
    <col min="8711" max="8711" width="11.5546875" style="35" customWidth="1"/>
    <col min="8712" max="8712" width="14" style="35" customWidth="1"/>
    <col min="8713" max="8713" width="14.88671875" style="35" customWidth="1"/>
    <col min="8714" max="8714" width="9.109375" style="35" customWidth="1"/>
    <col min="8715" max="8715" width="9.5546875" style="35" customWidth="1"/>
    <col min="8716" max="8960" width="9.109375" style="35"/>
    <col min="8961" max="8961" width="5.33203125" style="35" customWidth="1"/>
    <col min="8962" max="8962" width="45.6640625" style="35" customWidth="1"/>
    <col min="8963" max="8963" width="12.109375" style="35" customWidth="1"/>
    <col min="8964" max="8964" width="12.5546875" style="35" customWidth="1"/>
    <col min="8965" max="8965" width="13.5546875" style="35" customWidth="1"/>
    <col min="8966" max="8966" width="13.88671875" style="35" customWidth="1"/>
    <col min="8967" max="8967" width="11.5546875" style="35" customWidth="1"/>
    <col min="8968" max="8968" width="14" style="35" customWidth="1"/>
    <col min="8969" max="8969" width="14.88671875" style="35" customWidth="1"/>
    <col min="8970" max="8970" width="9.109375" style="35" customWidth="1"/>
    <col min="8971" max="8971" width="9.5546875" style="35" customWidth="1"/>
    <col min="8972" max="9216" width="9.109375" style="35"/>
    <col min="9217" max="9217" width="5.33203125" style="35" customWidth="1"/>
    <col min="9218" max="9218" width="45.6640625" style="35" customWidth="1"/>
    <col min="9219" max="9219" width="12.109375" style="35" customWidth="1"/>
    <col min="9220" max="9220" width="12.5546875" style="35" customWidth="1"/>
    <col min="9221" max="9221" width="13.5546875" style="35" customWidth="1"/>
    <col min="9222" max="9222" width="13.88671875" style="35" customWidth="1"/>
    <col min="9223" max="9223" width="11.5546875" style="35" customWidth="1"/>
    <col min="9224" max="9224" width="14" style="35" customWidth="1"/>
    <col min="9225" max="9225" width="14.88671875" style="35" customWidth="1"/>
    <col min="9226" max="9226" width="9.109375" style="35" customWidth="1"/>
    <col min="9227" max="9227" width="9.5546875" style="35" customWidth="1"/>
    <col min="9228" max="9472" width="9.109375" style="35"/>
    <col min="9473" max="9473" width="5.33203125" style="35" customWidth="1"/>
    <col min="9474" max="9474" width="45.6640625" style="35" customWidth="1"/>
    <col min="9475" max="9475" width="12.109375" style="35" customWidth="1"/>
    <col min="9476" max="9476" width="12.5546875" style="35" customWidth="1"/>
    <col min="9477" max="9477" width="13.5546875" style="35" customWidth="1"/>
    <col min="9478" max="9478" width="13.88671875" style="35" customWidth="1"/>
    <col min="9479" max="9479" width="11.5546875" style="35" customWidth="1"/>
    <col min="9480" max="9480" width="14" style="35" customWidth="1"/>
    <col min="9481" max="9481" width="14.88671875" style="35" customWidth="1"/>
    <col min="9482" max="9482" width="9.109375" style="35" customWidth="1"/>
    <col min="9483" max="9483" width="9.5546875" style="35" customWidth="1"/>
    <col min="9484" max="9728" width="9.109375" style="35"/>
    <col min="9729" max="9729" width="5.33203125" style="35" customWidth="1"/>
    <col min="9730" max="9730" width="45.6640625" style="35" customWidth="1"/>
    <col min="9731" max="9731" width="12.109375" style="35" customWidth="1"/>
    <col min="9732" max="9732" width="12.5546875" style="35" customWidth="1"/>
    <col min="9733" max="9733" width="13.5546875" style="35" customWidth="1"/>
    <col min="9734" max="9734" width="13.88671875" style="35" customWidth="1"/>
    <col min="9735" max="9735" width="11.5546875" style="35" customWidth="1"/>
    <col min="9736" max="9736" width="14" style="35" customWidth="1"/>
    <col min="9737" max="9737" width="14.88671875" style="35" customWidth="1"/>
    <col min="9738" max="9738" width="9.109375" style="35" customWidth="1"/>
    <col min="9739" max="9739" width="9.5546875" style="35" customWidth="1"/>
    <col min="9740" max="9984" width="9.109375" style="35"/>
    <col min="9985" max="9985" width="5.33203125" style="35" customWidth="1"/>
    <col min="9986" max="9986" width="45.6640625" style="35" customWidth="1"/>
    <col min="9987" max="9987" width="12.109375" style="35" customWidth="1"/>
    <col min="9988" max="9988" width="12.5546875" style="35" customWidth="1"/>
    <col min="9989" max="9989" width="13.5546875" style="35" customWidth="1"/>
    <col min="9990" max="9990" width="13.88671875" style="35" customWidth="1"/>
    <col min="9991" max="9991" width="11.5546875" style="35" customWidth="1"/>
    <col min="9992" max="9992" width="14" style="35" customWidth="1"/>
    <col min="9993" max="9993" width="14.88671875" style="35" customWidth="1"/>
    <col min="9994" max="9994" width="9.109375" style="35" customWidth="1"/>
    <col min="9995" max="9995" width="9.5546875" style="35" customWidth="1"/>
    <col min="9996" max="10240" width="9.109375" style="35"/>
    <col min="10241" max="10241" width="5.33203125" style="35" customWidth="1"/>
    <col min="10242" max="10242" width="45.6640625" style="35" customWidth="1"/>
    <col min="10243" max="10243" width="12.109375" style="35" customWidth="1"/>
    <col min="10244" max="10244" width="12.5546875" style="35" customWidth="1"/>
    <col min="10245" max="10245" width="13.5546875" style="35" customWidth="1"/>
    <col min="10246" max="10246" width="13.88671875" style="35" customWidth="1"/>
    <col min="10247" max="10247" width="11.5546875" style="35" customWidth="1"/>
    <col min="10248" max="10248" width="14" style="35" customWidth="1"/>
    <col min="10249" max="10249" width="14.88671875" style="35" customWidth="1"/>
    <col min="10250" max="10250" width="9.109375" style="35" customWidth="1"/>
    <col min="10251" max="10251" width="9.5546875" style="35" customWidth="1"/>
    <col min="10252" max="10496" width="9.109375" style="35"/>
    <col min="10497" max="10497" width="5.33203125" style="35" customWidth="1"/>
    <col min="10498" max="10498" width="45.6640625" style="35" customWidth="1"/>
    <col min="10499" max="10499" width="12.109375" style="35" customWidth="1"/>
    <col min="10500" max="10500" width="12.5546875" style="35" customWidth="1"/>
    <col min="10501" max="10501" width="13.5546875" style="35" customWidth="1"/>
    <col min="10502" max="10502" width="13.88671875" style="35" customWidth="1"/>
    <col min="10503" max="10503" width="11.5546875" style="35" customWidth="1"/>
    <col min="10504" max="10504" width="14" style="35" customWidth="1"/>
    <col min="10505" max="10505" width="14.88671875" style="35" customWidth="1"/>
    <col min="10506" max="10506" width="9.109375" style="35" customWidth="1"/>
    <col min="10507" max="10507" width="9.5546875" style="35" customWidth="1"/>
    <col min="10508" max="10752" width="9.109375" style="35"/>
    <col min="10753" max="10753" width="5.33203125" style="35" customWidth="1"/>
    <col min="10754" max="10754" width="45.6640625" style="35" customWidth="1"/>
    <col min="10755" max="10755" width="12.109375" style="35" customWidth="1"/>
    <col min="10756" max="10756" width="12.5546875" style="35" customWidth="1"/>
    <col min="10757" max="10757" width="13.5546875" style="35" customWidth="1"/>
    <col min="10758" max="10758" width="13.88671875" style="35" customWidth="1"/>
    <col min="10759" max="10759" width="11.5546875" style="35" customWidth="1"/>
    <col min="10760" max="10760" width="14" style="35" customWidth="1"/>
    <col min="10761" max="10761" width="14.88671875" style="35" customWidth="1"/>
    <col min="10762" max="10762" width="9.109375" style="35" customWidth="1"/>
    <col min="10763" max="10763" width="9.5546875" style="35" customWidth="1"/>
    <col min="10764" max="11008" width="9.109375" style="35"/>
    <col min="11009" max="11009" width="5.33203125" style="35" customWidth="1"/>
    <col min="11010" max="11010" width="45.6640625" style="35" customWidth="1"/>
    <col min="11011" max="11011" width="12.109375" style="35" customWidth="1"/>
    <col min="11012" max="11012" width="12.5546875" style="35" customWidth="1"/>
    <col min="11013" max="11013" width="13.5546875" style="35" customWidth="1"/>
    <col min="11014" max="11014" width="13.88671875" style="35" customWidth="1"/>
    <col min="11015" max="11015" width="11.5546875" style="35" customWidth="1"/>
    <col min="11016" max="11016" width="14" style="35" customWidth="1"/>
    <col min="11017" max="11017" width="14.88671875" style="35" customWidth="1"/>
    <col min="11018" max="11018" width="9.109375" style="35" customWidth="1"/>
    <col min="11019" max="11019" width="9.5546875" style="35" customWidth="1"/>
    <col min="11020" max="11264" width="9.109375" style="35"/>
    <col min="11265" max="11265" width="5.33203125" style="35" customWidth="1"/>
    <col min="11266" max="11266" width="45.6640625" style="35" customWidth="1"/>
    <col min="11267" max="11267" width="12.109375" style="35" customWidth="1"/>
    <col min="11268" max="11268" width="12.5546875" style="35" customWidth="1"/>
    <col min="11269" max="11269" width="13.5546875" style="35" customWidth="1"/>
    <col min="11270" max="11270" width="13.88671875" style="35" customWidth="1"/>
    <col min="11271" max="11271" width="11.5546875" style="35" customWidth="1"/>
    <col min="11272" max="11272" width="14" style="35" customWidth="1"/>
    <col min="11273" max="11273" width="14.88671875" style="35" customWidth="1"/>
    <col min="11274" max="11274" width="9.109375" style="35" customWidth="1"/>
    <col min="11275" max="11275" width="9.5546875" style="35" customWidth="1"/>
    <col min="11276" max="11520" width="9.109375" style="35"/>
    <col min="11521" max="11521" width="5.33203125" style="35" customWidth="1"/>
    <col min="11522" max="11522" width="45.6640625" style="35" customWidth="1"/>
    <col min="11523" max="11523" width="12.109375" style="35" customWidth="1"/>
    <col min="11524" max="11524" width="12.5546875" style="35" customWidth="1"/>
    <col min="11525" max="11525" width="13.5546875" style="35" customWidth="1"/>
    <col min="11526" max="11526" width="13.88671875" style="35" customWidth="1"/>
    <col min="11527" max="11527" width="11.5546875" style="35" customWidth="1"/>
    <col min="11528" max="11528" width="14" style="35" customWidth="1"/>
    <col min="11529" max="11529" width="14.88671875" style="35" customWidth="1"/>
    <col min="11530" max="11530" width="9.109375" style="35" customWidth="1"/>
    <col min="11531" max="11531" width="9.5546875" style="35" customWidth="1"/>
    <col min="11532" max="11776" width="9.109375" style="35"/>
    <col min="11777" max="11777" width="5.33203125" style="35" customWidth="1"/>
    <col min="11778" max="11778" width="45.6640625" style="35" customWidth="1"/>
    <col min="11779" max="11779" width="12.109375" style="35" customWidth="1"/>
    <col min="11780" max="11780" width="12.5546875" style="35" customWidth="1"/>
    <col min="11781" max="11781" width="13.5546875" style="35" customWidth="1"/>
    <col min="11782" max="11782" width="13.88671875" style="35" customWidth="1"/>
    <col min="11783" max="11783" width="11.5546875" style="35" customWidth="1"/>
    <col min="11784" max="11784" width="14" style="35" customWidth="1"/>
    <col min="11785" max="11785" width="14.88671875" style="35" customWidth="1"/>
    <col min="11786" max="11786" width="9.109375" style="35" customWidth="1"/>
    <col min="11787" max="11787" width="9.5546875" style="35" customWidth="1"/>
    <col min="11788" max="12032" width="9.109375" style="35"/>
    <col min="12033" max="12033" width="5.33203125" style="35" customWidth="1"/>
    <col min="12034" max="12034" width="45.6640625" style="35" customWidth="1"/>
    <col min="12035" max="12035" width="12.109375" style="35" customWidth="1"/>
    <col min="12036" max="12036" width="12.5546875" style="35" customWidth="1"/>
    <col min="12037" max="12037" width="13.5546875" style="35" customWidth="1"/>
    <col min="12038" max="12038" width="13.88671875" style="35" customWidth="1"/>
    <col min="12039" max="12039" width="11.5546875" style="35" customWidth="1"/>
    <col min="12040" max="12040" width="14" style="35" customWidth="1"/>
    <col min="12041" max="12041" width="14.88671875" style="35" customWidth="1"/>
    <col min="12042" max="12042" width="9.109375" style="35" customWidth="1"/>
    <col min="12043" max="12043" width="9.5546875" style="35" customWidth="1"/>
    <col min="12044" max="12288" width="9.109375" style="35"/>
    <col min="12289" max="12289" width="5.33203125" style="35" customWidth="1"/>
    <col min="12290" max="12290" width="45.6640625" style="35" customWidth="1"/>
    <col min="12291" max="12291" width="12.109375" style="35" customWidth="1"/>
    <col min="12292" max="12292" width="12.5546875" style="35" customWidth="1"/>
    <col min="12293" max="12293" width="13.5546875" style="35" customWidth="1"/>
    <col min="12294" max="12294" width="13.88671875" style="35" customWidth="1"/>
    <col min="12295" max="12295" width="11.5546875" style="35" customWidth="1"/>
    <col min="12296" max="12296" width="14" style="35" customWidth="1"/>
    <col min="12297" max="12297" width="14.88671875" style="35" customWidth="1"/>
    <col min="12298" max="12298" width="9.109375" style="35" customWidth="1"/>
    <col min="12299" max="12299" width="9.5546875" style="35" customWidth="1"/>
    <col min="12300" max="12544" width="9.109375" style="35"/>
    <col min="12545" max="12545" width="5.33203125" style="35" customWidth="1"/>
    <col min="12546" max="12546" width="45.6640625" style="35" customWidth="1"/>
    <col min="12547" max="12547" width="12.109375" style="35" customWidth="1"/>
    <col min="12548" max="12548" width="12.5546875" style="35" customWidth="1"/>
    <col min="12549" max="12549" width="13.5546875" style="35" customWidth="1"/>
    <col min="12550" max="12550" width="13.88671875" style="35" customWidth="1"/>
    <col min="12551" max="12551" width="11.5546875" style="35" customWidth="1"/>
    <col min="12552" max="12552" width="14" style="35" customWidth="1"/>
    <col min="12553" max="12553" width="14.88671875" style="35" customWidth="1"/>
    <col min="12554" max="12554" width="9.109375" style="35" customWidth="1"/>
    <col min="12555" max="12555" width="9.5546875" style="35" customWidth="1"/>
    <col min="12556" max="12800" width="9.109375" style="35"/>
    <col min="12801" max="12801" width="5.33203125" style="35" customWidth="1"/>
    <col min="12802" max="12802" width="45.6640625" style="35" customWidth="1"/>
    <col min="12803" max="12803" width="12.109375" style="35" customWidth="1"/>
    <col min="12804" max="12804" width="12.5546875" style="35" customWidth="1"/>
    <col min="12805" max="12805" width="13.5546875" style="35" customWidth="1"/>
    <col min="12806" max="12806" width="13.88671875" style="35" customWidth="1"/>
    <col min="12807" max="12807" width="11.5546875" style="35" customWidth="1"/>
    <col min="12808" max="12808" width="14" style="35" customWidth="1"/>
    <col min="12809" max="12809" width="14.88671875" style="35" customWidth="1"/>
    <col min="12810" max="12810" width="9.109375" style="35" customWidth="1"/>
    <col min="12811" max="12811" width="9.5546875" style="35" customWidth="1"/>
    <col min="12812" max="13056" width="9.109375" style="35"/>
    <col min="13057" max="13057" width="5.33203125" style="35" customWidth="1"/>
    <col min="13058" max="13058" width="45.6640625" style="35" customWidth="1"/>
    <col min="13059" max="13059" width="12.109375" style="35" customWidth="1"/>
    <col min="13060" max="13060" width="12.5546875" style="35" customWidth="1"/>
    <col min="13061" max="13061" width="13.5546875" style="35" customWidth="1"/>
    <col min="13062" max="13062" width="13.88671875" style="35" customWidth="1"/>
    <col min="13063" max="13063" width="11.5546875" style="35" customWidth="1"/>
    <col min="13064" max="13064" width="14" style="35" customWidth="1"/>
    <col min="13065" max="13065" width="14.88671875" style="35" customWidth="1"/>
    <col min="13066" max="13066" width="9.109375" style="35" customWidth="1"/>
    <col min="13067" max="13067" width="9.5546875" style="35" customWidth="1"/>
    <col min="13068" max="13312" width="9.109375" style="35"/>
    <col min="13313" max="13313" width="5.33203125" style="35" customWidth="1"/>
    <col min="13314" max="13314" width="45.6640625" style="35" customWidth="1"/>
    <col min="13315" max="13315" width="12.109375" style="35" customWidth="1"/>
    <col min="13316" max="13316" width="12.5546875" style="35" customWidth="1"/>
    <col min="13317" max="13317" width="13.5546875" style="35" customWidth="1"/>
    <col min="13318" max="13318" width="13.88671875" style="35" customWidth="1"/>
    <col min="13319" max="13319" width="11.5546875" style="35" customWidth="1"/>
    <col min="13320" max="13320" width="14" style="35" customWidth="1"/>
    <col min="13321" max="13321" width="14.88671875" style="35" customWidth="1"/>
    <col min="13322" max="13322" width="9.109375" style="35" customWidth="1"/>
    <col min="13323" max="13323" width="9.5546875" style="35" customWidth="1"/>
    <col min="13324" max="13568" width="9.109375" style="35"/>
    <col min="13569" max="13569" width="5.33203125" style="35" customWidth="1"/>
    <col min="13570" max="13570" width="45.6640625" style="35" customWidth="1"/>
    <col min="13571" max="13571" width="12.109375" style="35" customWidth="1"/>
    <col min="13572" max="13572" width="12.5546875" style="35" customWidth="1"/>
    <col min="13573" max="13573" width="13.5546875" style="35" customWidth="1"/>
    <col min="13574" max="13574" width="13.88671875" style="35" customWidth="1"/>
    <col min="13575" max="13575" width="11.5546875" style="35" customWidth="1"/>
    <col min="13576" max="13576" width="14" style="35" customWidth="1"/>
    <col min="13577" max="13577" width="14.88671875" style="35" customWidth="1"/>
    <col min="13578" max="13578" width="9.109375" style="35" customWidth="1"/>
    <col min="13579" max="13579" width="9.5546875" style="35" customWidth="1"/>
    <col min="13580" max="13824" width="9.109375" style="35"/>
    <col min="13825" max="13825" width="5.33203125" style="35" customWidth="1"/>
    <col min="13826" max="13826" width="45.6640625" style="35" customWidth="1"/>
    <col min="13827" max="13827" width="12.109375" style="35" customWidth="1"/>
    <col min="13828" max="13828" width="12.5546875" style="35" customWidth="1"/>
    <col min="13829" max="13829" width="13.5546875" style="35" customWidth="1"/>
    <col min="13830" max="13830" width="13.88671875" style="35" customWidth="1"/>
    <col min="13831" max="13831" width="11.5546875" style="35" customWidth="1"/>
    <col min="13832" max="13832" width="14" style="35" customWidth="1"/>
    <col min="13833" max="13833" width="14.88671875" style="35" customWidth="1"/>
    <col min="13834" max="13834" width="9.109375" style="35" customWidth="1"/>
    <col min="13835" max="13835" width="9.5546875" style="35" customWidth="1"/>
    <col min="13836" max="14080" width="9.109375" style="35"/>
    <col min="14081" max="14081" width="5.33203125" style="35" customWidth="1"/>
    <col min="14082" max="14082" width="45.6640625" style="35" customWidth="1"/>
    <col min="14083" max="14083" width="12.109375" style="35" customWidth="1"/>
    <col min="14084" max="14084" width="12.5546875" style="35" customWidth="1"/>
    <col min="14085" max="14085" width="13.5546875" style="35" customWidth="1"/>
    <col min="14086" max="14086" width="13.88671875" style="35" customWidth="1"/>
    <col min="14087" max="14087" width="11.5546875" style="35" customWidth="1"/>
    <col min="14088" max="14088" width="14" style="35" customWidth="1"/>
    <col min="14089" max="14089" width="14.88671875" style="35" customWidth="1"/>
    <col min="14090" max="14090" width="9.109375" style="35" customWidth="1"/>
    <col min="14091" max="14091" width="9.5546875" style="35" customWidth="1"/>
    <col min="14092" max="14336" width="9.109375" style="35"/>
    <col min="14337" max="14337" width="5.33203125" style="35" customWidth="1"/>
    <col min="14338" max="14338" width="45.6640625" style="35" customWidth="1"/>
    <col min="14339" max="14339" width="12.109375" style="35" customWidth="1"/>
    <col min="14340" max="14340" width="12.5546875" style="35" customWidth="1"/>
    <col min="14341" max="14341" width="13.5546875" style="35" customWidth="1"/>
    <col min="14342" max="14342" width="13.88671875" style="35" customWidth="1"/>
    <col min="14343" max="14343" width="11.5546875" style="35" customWidth="1"/>
    <col min="14344" max="14344" width="14" style="35" customWidth="1"/>
    <col min="14345" max="14345" width="14.88671875" style="35" customWidth="1"/>
    <col min="14346" max="14346" width="9.109375" style="35" customWidth="1"/>
    <col min="14347" max="14347" width="9.5546875" style="35" customWidth="1"/>
    <col min="14348" max="14592" width="9.109375" style="35"/>
    <col min="14593" max="14593" width="5.33203125" style="35" customWidth="1"/>
    <col min="14594" max="14594" width="45.6640625" style="35" customWidth="1"/>
    <col min="14595" max="14595" width="12.109375" style="35" customWidth="1"/>
    <col min="14596" max="14596" width="12.5546875" style="35" customWidth="1"/>
    <col min="14597" max="14597" width="13.5546875" style="35" customWidth="1"/>
    <col min="14598" max="14598" width="13.88671875" style="35" customWidth="1"/>
    <col min="14599" max="14599" width="11.5546875" style="35" customWidth="1"/>
    <col min="14600" max="14600" width="14" style="35" customWidth="1"/>
    <col min="14601" max="14601" width="14.88671875" style="35" customWidth="1"/>
    <col min="14602" max="14602" width="9.109375" style="35" customWidth="1"/>
    <col min="14603" max="14603" width="9.5546875" style="35" customWidth="1"/>
    <col min="14604" max="14848" width="9.109375" style="35"/>
    <col min="14849" max="14849" width="5.33203125" style="35" customWidth="1"/>
    <col min="14850" max="14850" width="45.6640625" style="35" customWidth="1"/>
    <col min="14851" max="14851" width="12.109375" style="35" customWidth="1"/>
    <col min="14852" max="14852" width="12.5546875" style="35" customWidth="1"/>
    <col min="14853" max="14853" width="13.5546875" style="35" customWidth="1"/>
    <col min="14854" max="14854" width="13.88671875" style="35" customWidth="1"/>
    <col min="14855" max="14855" width="11.5546875" style="35" customWidth="1"/>
    <col min="14856" max="14856" width="14" style="35" customWidth="1"/>
    <col min="14857" max="14857" width="14.88671875" style="35" customWidth="1"/>
    <col min="14858" max="14858" width="9.109375" style="35" customWidth="1"/>
    <col min="14859" max="14859" width="9.5546875" style="35" customWidth="1"/>
    <col min="14860" max="15104" width="9.109375" style="35"/>
    <col min="15105" max="15105" width="5.33203125" style="35" customWidth="1"/>
    <col min="15106" max="15106" width="45.6640625" style="35" customWidth="1"/>
    <col min="15107" max="15107" width="12.109375" style="35" customWidth="1"/>
    <col min="15108" max="15108" width="12.5546875" style="35" customWidth="1"/>
    <col min="15109" max="15109" width="13.5546875" style="35" customWidth="1"/>
    <col min="15110" max="15110" width="13.88671875" style="35" customWidth="1"/>
    <col min="15111" max="15111" width="11.5546875" style="35" customWidth="1"/>
    <col min="15112" max="15112" width="14" style="35" customWidth="1"/>
    <col min="15113" max="15113" width="14.88671875" style="35" customWidth="1"/>
    <col min="15114" max="15114" width="9.109375" style="35" customWidth="1"/>
    <col min="15115" max="15115" width="9.5546875" style="35" customWidth="1"/>
    <col min="15116" max="15360" width="9.109375" style="35"/>
    <col min="15361" max="15361" width="5.33203125" style="35" customWidth="1"/>
    <col min="15362" max="15362" width="45.6640625" style="35" customWidth="1"/>
    <col min="15363" max="15363" width="12.109375" style="35" customWidth="1"/>
    <col min="15364" max="15364" width="12.5546875" style="35" customWidth="1"/>
    <col min="15365" max="15365" width="13.5546875" style="35" customWidth="1"/>
    <col min="15366" max="15366" width="13.88671875" style="35" customWidth="1"/>
    <col min="15367" max="15367" width="11.5546875" style="35" customWidth="1"/>
    <col min="15368" max="15368" width="14" style="35" customWidth="1"/>
    <col min="15369" max="15369" width="14.88671875" style="35" customWidth="1"/>
    <col min="15370" max="15370" width="9.109375" style="35" customWidth="1"/>
    <col min="15371" max="15371" width="9.5546875" style="35" customWidth="1"/>
    <col min="15372" max="15616" width="9.109375" style="35"/>
    <col min="15617" max="15617" width="5.33203125" style="35" customWidth="1"/>
    <col min="15618" max="15618" width="45.6640625" style="35" customWidth="1"/>
    <col min="15619" max="15619" width="12.109375" style="35" customWidth="1"/>
    <col min="15620" max="15620" width="12.5546875" style="35" customWidth="1"/>
    <col min="15621" max="15621" width="13.5546875" style="35" customWidth="1"/>
    <col min="15622" max="15622" width="13.88671875" style="35" customWidth="1"/>
    <col min="15623" max="15623" width="11.5546875" style="35" customWidth="1"/>
    <col min="15624" max="15624" width="14" style="35" customWidth="1"/>
    <col min="15625" max="15625" width="14.88671875" style="35" customWidth="1"/>
    <col min="15626" max="15626" width="9.109375" style="35" customWidth="1"/>
    <col min="15627" max="15627" width="9.5546875" style="35" customWidth="1"/>
    <col min="15628" max="15872" width="9.109375" style="35"/>
    <col min="15873" max="15873" width="5.33203125" style="35" customWidth="1"/>
    <col min="15874" max="15874" width="45.6640625" style="35" customWidth="1"/>
    <col min="15875" max="15875" width="12.109375" style="35" customWidth="1"/>
    <col min="15876" max="15876" width="12.5546875" style="35" customWidth="1"/>
    <col min="15877" max="15877" width="13.5546875" style="35" customWidth="1"/>
    <col min="15878" max="15878" width="13.88671875" style="35" customWidth="1"/>
    <col min="15879" max="15879" width="11.5546875" style="35" customWidth="1"/>
    <col min="15880" max="15880" width="14" style="35" customWidth="1"/>
    <col min="15881" max="15881" width="14.88671875" style="35" customWidth="1"/>
    <col min="15882" max="15882" width="9.109375" style="35" customWidth="1"/>
    <col min="15883" max="15883" width="9.5546875" style="35" customWidth="1"/>
    <col min="15884" max="16128" width="9.109375" style="35"/>
    <col min="16129" max="16129" width="5.33203125" style="35" customWidth="1"/>
    <col min="16130" max="16130" width="45.6640625" style="35" customWidth="1"/>
    <col min="16131" max="16131" width="12.109375" style="35" customWidth="1"/>
    <col min="16132" max="16132" width="12.5546875" style="35" customWidth="1"/>
    <col min="16133" max="16133" width="13.5546875" style="35" customWidth="1"/>
    <col min="16134" max="16134" width="13.88671875" style="35" customWidth="1"/>
    <col min="16135" max="16135" width="11.5546875" style="35" customWidth="1"/>
    <col min="16136" max="16136" width="14" style="35" customWidth="1"/>
    <col min="16137" max="16137" width="14.88671875" style="35" customWidth="1"/>
    <col min="16138" max="16138" width="9.109375" style="35" customWidth="1"/>
    <col min="16139" max="16139" width="9.5546875" style="35" customWidth="1"/>
    <col min="16140" max="16384" width="9.109375" style="35"/>
  </cols>
  <sheetData>
    <row r="1" spans="1:9" ht="15.6">
      <c r="A1" s="179" t="s">
        <v>23</v>
      </c>
      <c r="B1" s="179"/>
      <c r="C1" s="179"/>
      <c r="D1" s="179"/>
      <c r="E1" s="179"/>
      <c r="F1" s="179"/>
      <c r="G1" s="179"/>
      <c r="H1" s="179"/>
      <c r="I1" s="179"/>
    </row>
    <row r="2" spans="1:9" ht="15.6">
      <c r="C2" s="179"/>
      <c r="D2" s="179"/>
      <c r="E2" s="179"/>
    </row>
    <row r="3" spans="1:9" ht="15.6">
      <c r="A3" s="179" t="s">
        <v>24</v>
      </c>
      <c r="B3" s="179"/>
      <c r="C3" s="179"/>
      <c r="D3" s="179"/>
      <c r="E3" s="179"/>
      <c r="F3" s="179"/>
      <c r="G3" s="179"/>
      <c r="H3" s="179"/>
      <c r="I3" s="179"/>
    </row>
    <row r="4" spans="1:9" ht="15.75" customHeight="1">
      <c r="A4" s="166" t="s">
        <v>25</v>
      </c>
      <c r="B4" s="166" t="s">
        <v>3</v>
      </c>
      <c r="C4" s="169" t="s">
        <v>4</v>
      </c>
      <c r="D4" s="170"/>
      <c r="E4" s="171"/>
      <c r="F4" s="180" t="s">
        <v>26</v>
      </c>
      <c r="G4" s="180"/>
      <c r="H4" s="180"/>
      <c r="I4" s="180"/>
    </row>
    <row r="5" spans="1:9" ht="15.75" customHeight="1">
      <c r="A5" s="167"/>
      <c r="B5" s="167"/>
      <c r="C5" s="172"/>
      <c r="D5" s="173"/>
      <c r="E5" s="174"/>
      <c r="F5" s="181" t="s">
        <v>27</v>
      </c>
      <c r="G5" s="181"/>
      <c r="H5" s="180" t="s">
        <v>28</v>
      </c>
      <c r="I5" s="182" t="s">
        <v>8</v>
      </c>
    </row>
    <row r="6" spans="1:9" ht="62.4">
      <c r="A6" s="168"/>
      <c r="B6" s="168"/>
      <c r="C6" s="27" t="s">
        <v>20</v>
      </c>
      <c r="D6" s="36" t="s">
        <v>10</v>
      </c>
      <c r="E6" s="27" t="s">
        <v>29</v>
      </c>
      <c r="F6" s="37" t="s">
        <v>12</v>
      </c>
      <c r="G6" s="38" t="s">
        <v>13</v>
      </c>
      <c r="H6" s="180"/>
      <c r="I6" s="182"/>
    </row>
    <row r="7" spans="1:9" ht="15.6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.6">
      <c r="A8" s="40"/>
      <c r="B8" s="40" t="s">
        <v>14</v>
      </c>
      <c r="C8" s="40"/>
      <c r="D8" s="40"/>
      <c r="E8" s="41">
        <f>E9+E11</f>
        <v>629.95000000000005</v>
      </c>
      <c r="F8" s="41">
        <f>F9+F11</f>
        <v>629.95000000000005</v>
      </c>
      <c r="G8" s="41"/>
      <c r="H8" s="41">
        <v>0</v>
      </c>
      <c r="I8" s="41">
        <v>0</v>
      </c>
    </row>
    <row r="9" spans="1:9" ht="31.2">
      <c r="A9" s="38">
        <v>1</v>
      </c>
      <c r="B9" s="42" t="s">
        <v>16</v>
      </c>
      <c r="C9" s="40"/>
      <c r="D9" s="40"/>
      <c r="E9" s="43">
        <f>E10</f>
        <v>580.88</v>
      </c>
      <c r="F9" s="43">
        <f>F10</f>
        <v>580.88</v>
      </c>
      <c r="G9" s="43"/>
      <c r="H9" s="43">
        <v>0</v>
      </c>
      <c r="I9" s="43">
        <v>0</v>
      </c>
    </row>
    <row r="10" spans="1:9" ht="15.6">
      <c r="A10" s="44"/>
      <c r="B10" s="33" t="s">
        <v>30</v>
      </c>
      <c r="C10" s="39" t="s">
        <v>18</v>
      </c>
      <c r="D10" s="39">
        <v>1</v>
      </c>
      <c r="E10" s="45">
        <f>SUM(F10:I10)</f>
        <v>580.88</v>
      </c>
      <c r="F10" s="46">
        <v>580.88</v>
      </c>
      <c r="G10" s="47"/>
      <c r="H10" s="45"/>
      <c r="I10" s="47"/>
    </row>
    <row r="11" spans="1:9" ht="15.6">
      <c r="A11" s="44">
        <v>2</v>
      </c>
      <c r="B11" s="42" t="s">
        <v>21</v>
      </c>
      <c r="C11" s="39"/>
      <c r="D11" s="39"/>
      <c r="E11" s="43">
        <f>E12</f>
        <v>49.07</v>
      </c>
      <c r="F11" s="43">
        <f>F12</f>
        <v>49.07</v>
      </c>
      <c r="G11" s="47"/>
      <c r="H11" s="45"/>
      <c r="I11" s="47"/>
    </row>
    <row r="12" spans="1:9" ht="15.6">
      <c r="A12" s="40"/>
      <c r="B12" s="33" t="s">
        <v>31</v>
      </c>
      <c r="C12" s="39" t="s">
        <v>18</v>
      </c>
      <c r="D12" s="39">
        <v>1</v>
      </c>
      <c r="E12" s="45">
        <f>SUM(F12:I12)</f>
        <v>49.07</v>
      </c>
      <c r="F12" s="46">
        <v>49.07</v>
      </c>
      <c r="G12" s="47"/>
      <c r="H12" s="45"/>
      <c r="I12" s="47"/>
    </row>
    <row r="13" spans="1:9" ht="15.6">
      <c r="B13" s="48"/>
      <c r="C13" s="178"/>
      <c r="D13" s="178"/>
      <c r="E13" s="178"/>
    </row>
  </sheetData>
  <mergeCells count="11">
    <mergeCell ref="C13:E13"/>
    <mergeCell ref="A1:I1"/>
    <mergeCell ref="C2:E2"/>
    <mergeCell ref="A3:I3"/>
    <mergeCell ref="A4:A6"/>
    <mergeCell ref="B4:B6"/>
    <mergeCell ref="C4:E5"/>
    <mergeCell ref="F4:I4"/>
    <mergeCell ref="F5:G5"/>
    <mergeCell ref="H5:H6"/>
    <mergeCell ref="I5:I6"/>
  </mergeCells>
  <pageMargins left="0.25" right="0.25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I11"/>
  <sheetViews>
    <sheetView view="pageBreakPreview" zoomScaleNormal="70" zoomScaleSheetLayoutView="100" workbookViewId="0">
      <selection activeCell="A8" sqref="A8:AB8"/>
    </sheetView>
  </sheetViews>
  <sheetFormatPr defaultRowHeight="14.4"/>
  <cols>
    <col min="1" max="1" width="5.33203125" style="1" customWidth="1"/>
    <col min="2" max="2" width="41.5546875" style="1" customWidth="1"/>
    <col min="3" max="3" width="12.109375" style="1" customWidth="1"/>
    <col min="4" max="4" width="12.5546875" style="1" customWidth="1"/>
    <col min="5" max="5" width="16.88671875" style="1" bestFit="1" customWidth="1"/>
    <col min="6" max="6" width="17.44140625" style="1" customWidth="1"/>
    <col min="7" max="7" width="13.88671875" style="1" customWidth="1"/>
    <col min="8" max="8" width="15" style="1" customWidth="1"/>
    <col min="9" max="9" width="14.88671875" style="1" customWidth="1"/>
    <col min="10" max="10" width="11.109375" style="1" bestFit="1" customWidth="1"/>
    <col min="11" max="11" width="9.6640625" style="1" bestFit="1" customWidth="1"/>
    <col min="12" max="256" width="9.109375" style="1"/>
    <col min="257" max="257" width="5.33203125" style="1" customWidth="1"/>
    <col min="258" max="258" width="41.5546875" style="1" customWidth="1"/>
    <col min="259" max="259" width="12.109375" style="1" customWidth="1"/>
    <col min="260" max="260" width="12.5546875" style="1" customWidth="1"/>
    <col min="261" max="261" width="16.88671875" style="1" bestFit="1" customWidth="1"/>
    <col min="262" max="262" width="17.44140625" style="1" customWidth="1"/>
    <col min="263" max="263" width="13.88671875" style="1" customWidth="1"/>
    <col min="264" max="264" width="15" style="1" customWidth="1"/>
    <col min="265" max="265" width="14.88671875" style="1" customWidth="1"/>
    <col min="266" max="266" width="11.109375" style="1" bestFit="1" customWidth="1"/>
    <col min="267" max="267" width="9.6640625" style="1" bestFit="1" customWidth="1"/>
    <col min="268" max="512" width="9.109375" style="1"/>
    <col min="513" max="513" width="5.33203125" style="1" customWidth="1"/>
    <col min="514" max="514" width="41.5546875" style="1" customWidth="1"/>
    <col min="515" max="515" width="12.109375" style="1" customWidth="1"/>
    <col min="516" max="516" width="12.5546875" style="1" customWidth="1"/>
    <col min="517" max="517" width="16.88671875" style="1" bestFit="1" customWidth="1"/>
    <col min="518" max="518" width="17.44140625" style="1" customWidth="1"/>
    <col min="519" max="519" width="13.88671875" style="1" customWidth="1"/>
    <col min="520" max="520" width="15" style="1" customWidth="1"/>
    <col min="521" max="521" width="14.88671875" style="1" customWidth="1"/>
    <col min="522" max="522" width="11.109375" style="1" bestFit="1" customWidth="1"/>
    <col min="523" max="523" width="9.6640625" style="1" bestFit="1" customWidth="1"/>
    <col min="524" max="768" width="9.109375" style="1"/>
    <col min="769" max="769" width="5.33203125" style="1" customWidth="1"/>
    <col min="770" max="770" width="41.5546875" style="1" customWidth="1"/>
    <col min="771" max="771" width="12.109375" style="1" customWidth="1"/>
    <col min="772" max="772" width="12.5546875" style="1" customWidth="1"/>
    <col min="773" max="773" width="16.88671875" style="1" bestFit="1" customWidth="1"/>
    <col min="774" max="774" width="17.44140625" style="1" customWidth="1"/>
    <col min="775" max="775" width="13.88671875" style="1" customWidth="1"/>
    <col min="776" max="776" width="15" style="1" customWidth="1"/>
    <col min="777" max="777" width="14.88671875" style="1" customWidth="1"/>
    <col min="778" max="778" width="11.109375" style="1" bestFit="1" customWidth="1"/>
    <col min="779" max="779" width="9.6640625" style="1" bestFit="1" customWidth="1"/>
    <col min="780" max="1024" width="9.109375" style="1"/>
    <col min="1025" max="1025" width="5.33203125" style="1" customWidth="1"/>
    <col min="1026" max="1026" width="41.5546875" style="1" customWidth="1"/>
    <col min="1027" max="1027" width="12.109375" style="1" customWidth="1"/>
    <col min="1028" max="1028" width="12.5546875" style="1" customWidth="1"/>
    <col min="1029" max="1029" width="16.88671875" style="1" bestFit="1" customWidth="1"/>
    <col min="1030" max="1030" width="17.44140625" style="1" customWidth="1"/>
    <col min="1031" max="1031" width="13.88671875" style="1" customWidth="1"/>
    <col min="1032" max="1032" width="15" style="1" customWidth="1"/>
    <col min="1033" max="1033" width="14.88671875" style="1" customWidth="1"/>
    <col min="1034" max="1034" width="11.109375" style="1" bestFit="1" customWidth="1"/>
    <col min="1035" max="1035" width="9.6640625" style="1" bestFit="1" customWidth="1"/>
    <col min="1036" max="1280" width="9.109375" style="1"/>
    <col min="1281" max="1281" width="5.33203125" style="1" customWidth="1"/>
    <col min="1282" max="1282" width="41.5546875" style="1" customWidth="1"/>
    <col min="1283" max="1283" width="12.109375" style="1" customWidth="1"/>
    <col min="1284" max="1284" width="12.5546875" style="1" customWidth="1"/>
    <col min="1285" max="1285" width="16.88671875" style="1" bestFit="1" customWidth="1"/>
    <col min="1286" max="1286" width="17.44140625" style="1" customWidth="1"/>
    <col min="1287" max="1287" width="13.88671875" style="1" customWidth="1"/>
    <col min="1288" max="1288" width="15" style="1" customWidth="1"/>
    <col min="1289" max="1289" width="14.88671875" style="1" customWidth="1"/>
    <col min="1290" max="1290" width="11.109375" style="1" bestFit="1" customWidth="1"/>
    <col min="1291" max="1291" width="9.6640625" style="1" bestFit="1" customWidth="1"/>
    <col min="1292" max="1536" width="9.109375" style="1"/>
    <col min="1537" max="1537" width="5.33203125" style="1" customWidth="1"/>
    <col min="1538" max="1538" width="41.5546875" style="1" customWidth="1"/>
    <col min="1539" max="1539" width="12.109375" style="1" customWidth="1"/>
    <col min="1540" max="1540" width="12.5546875" style="1" customWidth="1"/>
    <col min="1541" max="1541" width="16.88671875" style="1" bestFit="1" customWidth="1"/>
    <col min="1542" max="1542" width="17.44140625" style="1" customWidth="1"/>
    <col min="1543" max="1543" width="13.88671875" style="1" customWidth="1"/>
    <col min="1544" max="1544" width="15" style="1" customWidth="1"/>
    <col min="1545" max="1545" width="14.88671875" style="1" customWidth="1"/>
    <col min="1546" max="1546" width="11.109375" style="1" bestFit="1" customWidth="1"/>
    <col min="1547" max="1547" width="9.6640625" style="1" bestFit="1" customWidth="1"/>
    <col min="1548" max="1792" width="9.109375" style="1"/>
    <col min="1793" max="1793" width="5.33203125" style="1" customWidth="1"/>
    <col min="1794" max="1794" width="41.5546875" style="1" customWidth="1"/>
    <col min="1795" max="1795" width="12.109375" style="1" customWidth="1"/>
    <col min="1796" max="1796" width="12.5546875" style="1" customWidth="1"/>
    <col min="1797" max="1797" width="16.88671875" style="1" bestFit="1" customWidth="1"/>
    <col min="1798" max="1798" width="17.44140625" style="1" customWidth="1"/>
    <col min="1799" max="1799" width="13.88671875" style="1" customWidth="1"/>
    <col min="1800" max="1800" width="15" style="1" customWidth="1"/>
    <col min="1801" max="1801" width="14.88671875" style="1" customWidth="1"/>
    <col min="1802" max="1802" width="11.109375" style="1" bestFit="1" customWidth="1"/>
    <col min="1803" max="1803" width="9.6640625" style="1" bestFit="1" customWidth="1"/>
    <col min="1804" max="2048" width="9.109375" style="1"/>
    <col min="2049" max="2049" width="5.33203125" style="1" customWidth="1"/>
    <col min="2050" max="2050" width="41.5546875" style="1" customWidth="1"/>
    <col min="2051" max="2051" width="12.109375" style="1" customWidth="1"/>
    <col min="2052" max="2052" width="12.5546875" style="1" customWidth="1"/>
    <col min="2053" max="2053" width="16.88671875" style="1" bestFit="1" customWidth="1"/>
    <col min="2054" max="2054" width="17.44140625" style="1" customWidth="1"/>
    <col min="2055" max="2055" width="13.88671875" style="1" customWidth="1"/>
    <col min="2056" max="2056" width="15" style="1" customWidth="1"/>
    <col min="2057" max="2057" width="14.88671875" style="1" customWidth="1"/>
    <col min="2058" max="2058" width="11.109375" style="1" bestFit="1" customWidth="1"/>
    <col min="2059" max="2059" width="9.6640625" style="1" bestFit="1" customWidth="1"/>
    <col min="2060" max="2304" width="9.109375" style="1"/>
    <col min="2305" max="2305" width="5.33203125" style="1" customWidth="1"/>
    <col min="2306" max="2306" width="41.5546875" style="1" customWidth="1"/>
    <col min="2307" max="2307" width="12.109375" style="1" customWidth="1"/>
    <col min="2308" max="2308" width="12.5546875" style="1" customWidth="1"/>
    <col min="2309" max="2309" width="16.88671875" style="1" bestFit="1" customWidth="1"/>
    <col min="2310" max="2310" width="17.44140625" style="1" customWidth="1"/>
    <col min="2311" max="2311" width="13.88671875" style="1" customWidth="1"/>
    <col min="2312" max="2312" width="15" style="1" customWidth="1"/>
    <col min="2313" max="2313" width="14.88671875" style="1" customWidth="1"/>
    <col min="2314" max="2314" width="11.109375" style="1" bestFit="1" customWidth="1"/>
    <col min="2315" max="2315" width="9.6640625" style="1" bestFit="1" customWidth="1"/>
    <col min="2316" max="2560" width="9.109375" style="1"/>
    <col min="2561" max="2561" width="5.33203125" style="1" customWidth="1"/>
    <col min="2562" max="2562" width="41.5546875" style="1" customWidth="1"/>
    <col min="2563" max="2563" width="12.109375" style="1" customWidth="1"/>
    <col min="2564" max="2564" width="12.5546875" style="1" customWidth="1"/>
    <col min="2565" max="2565" width="16.88671875" style="1" bestFit="1" customWidth="1"/>
    <col min="2566" max="2566" width="17.44140625" style="1" customWidth="1"/>
    <col min="2567" max="2567" width="13.88671875" style="1" customWidth="1"/>
    <col min="2568" max="2568" width="15" style="1" customWidth="1"/>
    <col min="2569" max="2569" width="14.88671875" style="1" customWidth="1"/>
    <col min="2570" max="2570" width="11.109375" style="1" bestFit="1" customWidth="1"/>
    <col min="2571" max="2571" width="9.6640625" style="1" bestFit="1" customWidth="1"/>
    <col min="2572" max="2816" width="9.109375" style="1"/>
    <col min="2817" max="2817" width="5.33203125" style="1" customWidth="1"/>
    <col min="2818" max="2818" width="41.5546875" style="1" customWidth="1"/>
    <col min="2819" max="2819" width="12.109375" style="1" customWidth="1"/>
    <col min="2820" max="2820" width="12.5546875" style="1" customWidth="1"/>
    <col min="2821" max="2821" width="16.88671875" style="1" bestFit="1" customWidth="1"/>
    <col min="2822" max="2822" width="17.44140625" style="1" customWidth="1"/>
    <col min="2823" max="2823" width="13.88671875" style="1" customWidth="1"/>
    <col min="2824" max="2824" width="15" style="1" customWidth="1"/>
    <col min="2825" max="2825" width="14.88671875" style="1" customWidth="1"/>
    <col min="2826" max="2826" width="11.109375" style="1" bestFit="1" customWidth="1"/>
    <col min="2827" max="2827" width="9.6640625" style="1" bestFit="1" customWidth="1"/>
    <col min="2828" max="3072" width="9.109375" style="1"/>
    <col min="3073" max="3073" width="5.33203125" style="1" customWidth="1"/>
    <col min="3074" max="3074" width="41.5546875" style="1" customWidth="1"/>
    <col min="3075" max="3075" width="12.109375" style="1" customWidth="1"/>
    <col min="3076" max="3076" width="12.5546875" style="1" customWidth="1"/>
    <col min="3077" max="3077" width="16.88671875" style="1" bestFit="1" customWidth="1"/>
    <col min="3078" max="3078" width="17.44140625" style="1" customWidth="1"/>
    <col min="3079" max="3079" width="13.88671875" style="1" customWidth="1"/>
    <col min="3080" max="3080" width="15" style="1" customWidth="1"/>
    <col min="3081" max="3081" width="14.88671875" style="1" customWidth="1"/>
    <col min="3082" max="3082" width="11.109375" style="1" bestFit="1" customWidth="1"/>
    <col min="3083" max="3083" width="9.6640625" style="1" bestFit="1" customWidth="1"/>
    <col min="3084" max="3328" width="9.109375" style="1"/>
    <col min="3329" max="3329" width="5.33203125" style="1" customWidth="1"/>
    <col min="3330" max="3330" width="41.5546875" style="1" customWidth="1"/>
    <col min="3331" max="3331" width="12.109375" style="1" customWidth="1"/>
    <col min="3332" max="3332" width="12.5546875" style="1" customWidth="1"/>
    <col min="3333" max="3333" width="16.88671875" style="1" bestFit="1" customWidth="1"/>
    <col min="3334" max="3334" width="17.44140625" style="1" customWidth="1"/>
    <col min="3335" max="3335" width="13.88671875" style="1" customWidth="1"/>
    <col min="3336" max="3336" width="15" style="1" customWidth="1"/>
    <col min="3337" max="3337" width="14.88671875" style="1" customWidth="1"/>
    <col min="3338" max="3338" width="11.109375" style="1" bestFit="1" customWidth="1"/>
    <col min="3339" max="3339" width="9.6640625" style="1" bestFit="1" customWidth="1"/>
    <col min="3340" max="3584" width="9.109375" style="1"/>
    <col min="3585" max="3585" width="5.33203125" style="1" customWidth="1"/>
    <col min="3586" max="3586" width="41.5546875" style="1" customWidth="1"/>
    <col min="3587" max="3587" width="12.109375" style="1" customWidth="1"/>
    <col min="3588" max="3588" width="12.5546875" style="1" customWidth="1"/>
    <col min="3589" max="3589" width="16.88671875" style="1" bestFit="1" customWidth="1"/>
    <col min="3590" max="3590" width="17.44140625" style="1" customWidth="1"/>
    <col min="3591" max="3591" width="13.88671875" style="1" customWidth="1"/>
    <col min="3592" max="3592" width="15" style="1" customWidth="1"/>
    <col min="3593" max="3593" width="14.88671875" style="1" customWidth="1"/>
    <col min="3594" max="3594" width="11.109375" style="1" bestFit="1" customWidth="1"/>
    <col min="3595" max="3595" width="9.6640625" style="1" bestFit="1" customWidth="1"/>
    <col min="3596" max="3840" width="9.109375" style="1"/>
    <col min="3841" max="3841" width="5.33203125" style="1" customWidth="1"/>
    <col min="3842" max="3842" width="41.5546875" style="1" customWidth="1"/>
    <col min="3843" max="3843" width="12.109375" style="1" customWidth="1"/>
    <col min="3844" max="3844" width="12.5546875" style="1" customWidth="1"/>
    <col min="3845" max="3845" width="16.88671875" style="1" bestFit="1" customWidth="1"/>
    <col min="3846" max="3846" width="17.44140625" style="1" customWidth="1"/>
    <col min="3847" max="3847" width="13.88671875" style="1" customWidth="1"/>
    <col min="3848" max="3848" width="15" style="1" customWidth="1"/>
    <col min="3849" max="3849" width="14.88671875" style="1" customWidth="1"/>
    <col min="3850" max="3850" width="11.109375" style="1" bestFit="1" customWidth="1"/>
    <col min="3851" max="3851" width="9.6640625" style="1" bestFit="1" customWidth="1"/>
    <col min="3852" max="4096" width="9.109375" style="1"/>
    <col min="4097" max="4097" width="5.33203125" style="1" customWidth="1"/>
    <col min="4098" max="4098" width="41.5546875" style="1" customWidth="1"/>
    <col min="4099" max="4099" width="12.109375" style="1" customWidth="1"/>
    <col min="4100" max="4100" width="12.5546875" style="1" customWidth="1"/>
    <col min="4101" max="4101" width="16.88671875" style="1" bestFit="1" customWidth="1"/>
    <col min="4102" max="4102" width="17.44140625" style="1" customWidth="1"/>
    <col min="4103" max="4103" width="13.88671875" style="1" customWidth="1"/>
    <col min="4104" max="4104" width="15" style="1" customWidth="1"/>
    <col min="4105" max="4105" width="14.88671875" style="1" customWidth="1"/>
    <col min="4106" max="4106" width="11.109375" style="1" bestFit="1" customWidth="1"/>
    <col min="4107" max="4107" width="9.6640625" style="1" bestFit="1" customWidth="1"/>
    <col min="4108" max="4352" width="9.109375" style="1"/>
    <col min="4353" max="4353" width="5.33203125" style="1" customWidth="1"/>
    <col min="4354" max="4354" width="41.5546875" style="1" customWidth="1"/>
    <col min="4355" max="4355" width="12.109375" style="1" customWidth="1"/>
    <col min="4356" max="4356" width="12.5546875" style="1" customWidth="1"/>
    <col min="4357" max="4357" width="16.88671875" style="1" bestFit="1" customWidth="1"/>
    <col min="4358" max="4358" width="17.44140625" style="1" customWidth="1"/>
    <col min="4359" max="4359" width="13.88671875" style="1" customWidth="1"/>
    <col min="4360" max="4360" width="15" style="1" customWidth="1"/>
    <col min="4361" max="4361" width="14.88671875" style="1" customWidth="1"/>
    <col min="4362" max="4362" width="11.109375" style="1" bestFit="1" customWidth="1"/>
    <col min="4363" max="4363" width="9.6640625" style="1" bestFit="1" customWidth="1"/>
    <col min="4364" max="4608" width="9.109375" style="1"/>
    <col min="4609" max="4609" width="5.33203125" style="1" customWidth="1"/>
    <col min="4610" max="4610" width="41.5546875" style="1" customWidth="1"/>
    <col min="4611" max="4611" width="12.109375" style="1" customWidth="1"/>
    <col min="4612" max="4612" width="12.5546875" style="1" customWidth="1"/>
    <col min="4613" max="4613" width="16.88671875" style="1" bestFit="1" customWidth="1"/>
    <col min="4614" max="4614" width="17.44140625" style="1" customWidth="1"/>
    <col min="4615" max="4615" width="13.88671875" style="1" customWidth="1"/>
    <col min="4616" max="4616" width="15" style="1" customWidth="1"/>
    <col min="4617" max="4617" width="14.88671875" style="1" customWidth="1"/>
    <col min="4618" max="4618" width="11.109375" style="1" bestFit="1" customWidth="1"/>
    <col min="4619" max="4619" width="9.6640625" style="1" bestFit="1" customWidth="1"/>
    <col min="4620" max="4864" width="9.109375" style="1"/>
    <col min="4865" max="4865" width="5.33203125" style="1" customWidth="1"/>
    <col min="4866" max="4866" width="41.5546875" style="1" customWidth="1"/>
    <col min="4867" max="4867" width="12.109375" style="1" customWidth="1"/>
    <col min="4868" max="4868" width="12.5546875" style="1" customWidth="1"/>
    <col min="4869" max="4869" width="16.88671875" style="1" bestFit="1" customWidth="1"/>
    <col min="4870" max="4870" width="17.44140625" style="1" customWidth="1"/>
    <col min="4871" max="4871" width="13.88671875" style="1" customWidth="1"/>
    <col min="4872" max="4872" width="15" style="1" customWidth="1"/>
    <col min="4873" max="4873" width="14.88671875" style="1" customWidth="1"/>
    <col min="4874" max="4874" width="11.109375" style="1" bestFit="1" customWidth="1"/>
    <col min="4875" max="4875" width="9.6640625" style="1" bestFit="1" customWidth="1"/>
    <col min="4876" max="5120" width="9.109375" style="1"/>
    <col min="5121" max="5121" width="5.33203125" style="1" customWidth="1"/>
    <col min="5122" max="5122" width="41.5546875" style="1" customWidth="1"/>
    <col min="5123" max="5123" width="12.109375" style="1" customWidth="1"/>
    <col min="5124" max="5124" width="12.5546875" style="1" customWidth="1"/>
    <col min="5125" max="5125" width="16.88671875" style="1" bestFit="1" customWidth="1"/>
    <col min="5126" max="5126" width="17.44140625" style="1" customWidth="1"/>
    <col min="5127" max="5127" width="13.88671875" style="1" customWidth="1"/>
    <col min="5128" max="5128" width="15" style="1" customWidth="1"/>
    <col min="5129" max="5129" width="14.88671875" style="1" customWidth="1"/>
    <col min="5130" max="5130" width="11.109375" style="1" bestFit="1" customWidth="1"/>
    <col min="5131" max="5131" width="9.6640625" style="1" bestFit="1" customWidth="1"/>
    <col min="5132" max="5376" width="9.109375" style="1"/>
    <col min="5377" max="5377" width="5.33203125" style="1" customWidth="1"/>
    <col min="5378" max="5378" width="41.5546875" style="1" customWidth="1"/>
    <col min="5379" max="5379" width="12.109375" style="1" customWidth="1"/>
    <col min="5380" max="5380" width="12.5546875" style="1" customWidth="1"/>
    <col min="5381" max="5381" width="16.88671875" style="1" bestFit="1" customWidth="1"/>
    <col min="5382" max="5382" width="17.44140625" style="1" customWidth="1"/>
    <col min="5383" max="5383" width="13.88671875" style="1" customWidth="1"/>
    <col min="5384" max="5384" width="15" style="1" customWidth="1"/>
    <col min="5385" max="5385" width="14.88671875" style="1" customWidth="1"/>
    <col min="5386" max="5386" width="11.109375" style="1" bestFit="1" customWidth="1"/>
    <col min="5387" max="5387" width="9.6640625" style="1" bestFit="1" customWidth="1"/>
    <col min="5388" max="5632" width="9.109375" style="1"/>
    <col min="5633" max="5633" width="5.33203125" style="1" customWidth="1"/>
    <col min="5634" max="5634" width="41.5546875" style="1" customWidth="1"/>
    <col min="5635" max="5635" width="12.109375" style="1" customWidth="1"/>
    <col min="5636" max="5636" width="12.5546875" style="1" customWidth="1"/>
    <col min="5637" max="5637" width="16.88671875" style="1" bestFit="1" customWidth="1"/>
    <col min="5638" max="5638" width="17.44140625" style="1" customWidth="1"/>
    <col min="5639" max="5639" width="13.88671875" style="1" customWidth="1"/>
    <col min="5640" max="5640" width="15" style="1" customWidth="1"/>
    <col min="5641" max="5641" width="14.88671875" style="1" customWidth="1"/>
    <col min="5642" max="5642" width="11.109375" style="1" bestFit="1" customWidth="1"/>
    <col min="5643" max="5643" width="9.6640625" style="1" bestFit="1" customWidth="1"/>
    <col min="5644" max="5888" width="9.109375" style="1"/>
    <col min="5889" max="5889" width="5.33203125" style="1" customWidth="1"/>
    <col min="5890" max="5890" width="41.5546875" style="1" customWidth="1"/>
    <col min="5891" max="5891" width="12.109375" style="1" customWidth="1"/>
    <col min="5892" max="5892" width="12.5546875" style="1" customWidth="1"/>
    <col min="5893" max="5893" width="16.88671875" style="1" bestFit="1" customWidth="1"/>
    <col min="5894" max="5894" width="17.44140625" style="1" customWidth="1"/>
    <col min="5895" max="5895" width="13.88671875" style="1" customWidth="1"/>
    <col min="5896" max="5896" width="15" style="1" customWidth="1"/>
    <col min="5897" max="5897" width="14.88671875" style="1" customWidth="1"/>
    <col min="5898" max="5898" width="11.109375" style="1" bestFit="1" customWidth="1"/>
    <col min="5899" max="5899" width="9.6640625" style="1" bestFit="1" customWidth="1"/>
    <col min="5900" max="6144" width="9.109375" style="1"/>
    <col min="6145" max="6145" width="5.33203125" style="1" customWidth="1"/>
    <col min="6146" max="6146" width="41.5546875" style="1" customWidth="1"/>
    <col min="6147" max="6147" width="12.109375" style="1" customWidth="1"/>
    <col min="6148" max="6148" width="12.5546875" style="1" customWidth="1"/>
    <col min="6149" max="6149" width="16.88671875" style="1" bestFit="1" customWidth="1"/>
    <col min="6150" max="6150" width="17.44140625" style="1" customWidth="1"/>
    <col min="6151" max="6151" width="13.88671875" style="1" customWidth="1"/>
    <col min="6152" max="6152" width="15" style="1" customWidth="1"/>
    <col min="6153" max="6153" width="14.88671875" style="1" customWidth="1"/>
    <col min="6154" max="6154" width="11.109375" style="1" bestFit="1" customWidth="1"/>
    <col min="6155" max="6155" width="9.6640625" style="1" bestFit="1" customWidth="1"/>
    <col min="6156" max="6400" width="9.109375" style="1"/>
    <col min="6401" max="6401" width="5.33203125" style="1" customWidth="1"/>
    <col min="6402" max="6402" width="41.5546875" style="1" customWidth="1"/>
    <col min="6403" max="6403" width="12.109375" style="1" customWidth="1"/>
    <col min="6404" max="6404" width="12.5546875" style="1" customWidth="1"/>
    <col min="6405" max="6405" width="16.88671875" style="1" bestFit="1" customWidth="1"/>
    <col min="6406" max="6406" width="17.44140625" style="1" customWidth="1"/>
    <col min="6407" max="6407" width="13.88671875" style="1" customWidth="1"/>
    <col min="6408" max="6408" width="15" style="1" customWidth="1"/>
    <col min="6409" max="6409" width="14.88671875" style="1" customWidth="1"/>
    <col min="6410" max="6410" width="11.109375" style="1" bestFit="1" customWidth="1"/>
    <col min="6411" max="6411" width="9.6640625" style="1" bestFit="1" customWidth="1"/>
    <col min="6412" max="6656" width="9.109375" style="1"/>
    <col min="6657" max="6657" width="5.33203125" style="1" customWidth="1"/>
    <col min="6658" max="6658" width="41.5546875" style="1" customWidth="1"/>
    <col min="6659" max="6659" width="12.109375" style="1" customWidth="1"/>
    <col min="6660" max="6660" width="12.5546875" style="1" customWidth="1"/>
    <col min="6661" max="6661" width="16.88671875" style="1" bestFit="1" customWidth="1"/>
    <col min="6662" max="6662" width="17.44140625" style="1" customWidth="1"/>
    <col min="6663" max="6663" width="13.88671875" style="1" customWidth="1"/>
    <col min="6664" max="6664" width="15" style="1" customWidth="1"/>
    <col min="6665" max="6665" width="14.88671875" style="1" customWidth="1"/>
    <col min="6666" max="6666" width="11.109375" style="1" bestFit="1" customWidth="1"/>
    <col min="6667" max="6667" width="9.6640625" style="1" bestFit="1" customWidth="1"/>
    <col min="6668" max="6912" width="9.109375" style="1"/>
    <col min="6913" max="6913" width="5.33203125" style="1" customWidth="1"/>
    <col min="6914" max="6914" width="41.5546875" style="1" customWidth="1"/>
    <col min="6915" max="6915" width="12.109375" style="1" customWidth="1"/>
    <col min="6916" max="6916" width="12.5546875" style="1" customWidth="1"/>
    <col min="6917" max="6917" width="16.88671875" style="1" bestFit="1" customWidth="1"/>
    <col min="6918" max="6918" width="17.44140625" style="1" customWidth="1"/>
    <col min="6919" max="6919" width="13.88671875" style="1" customWidth="1"/>
    <col min="6920" max="6920" width="15" style="1" customWidth="1"/>
    <col min="6921" max="6921" width="14.88671875" style="1" customWidth="1"/>
    <col min="6922" max="6922" width="11.109375" style="1" bestFit="1" customWidth="1"/>
    <col min="6923" max="6923" width="9.6640625" style="1" bestFit="1" customWidth="1"/>
    <col min="6924" max="7168" width="9.109375" style="1"/>
    <col min="7169" max="7169" width="5.33203125" style="1" customWidth="1"/>
    <col min="7170" max="7170" width="41.5546875" style="1" customWidth="1"/>
    <col min="7171" max="7171" width="12.109375" style="1" customWidth="1"/>
    <col min="7172" max="7172" width="12.5546875" style="1" customWidth="1"/>
    <col min="7173" max="7173" width="16.88671875" style="1" bestFit="1" customWidth="1"/>
    <col min="7174" max="7174" width="17.44140625" style="1" customWidth="1"/>
    <col min="7175" max="7175" width="13.88671875" style="1" customWidth="1"/>
    <col min="7176" max="7176" width="15" style="1" customWidth="1"/>
    <col min="7177" max="7177" width="14.88671875" style="1" customWidth="1"/>
    <col min="7178" max="7178" width="11.109375" style="1" bestFit="1" customWidth="1"/>
    <col min="7179" max="7179" width="9.6640625" style="1" bestFit="1" customWidth="1"/>
    <col min="7180" max="7424" width="9.109375" style="1"/>
    <col min="7425" max="7425" width="5.33203125" style="1" customWidth="1"/>
    <col min="7426" max="7426" width="41.5546875" style="1" customWidth="1"/>
    <col min="7427" max="7427" width="12.109375" style="1" customWidth="1"/>
    <col min="7428" max="7428" width="12.5546875" style="1" customWidth="1"/>
    <col min="7429" max="7429" width="16.88671875" style="1" bestFit="1" customWidth="1"/>
    <col min="7430" max="7430" width="17.44140625" style="1" customWidth="1"/>
    <col min="7431" max="7431" width="13.88671875" style="1" customWidth="1"/>
    <col min="7432" max="7432" width="15" style="1" customWidth="1"/>
    <col min="7433" max="7433" width="14.88671875" style="1" customWidth="1"/>
    <col min="7434" max="7434" width="11.109375" style="1" bestFit="1" customWidth="1"/>
    <col min="7435" max="7435" width="9.6640625" style="1" bestFit="1" customWidth="1"/>
    <col min="7436" max="7680" width="9.109375" style="1"/>
    <col min="7681" max="7681" width="5.33203125" style="1" customWidth="1"/>
    <col min="7682" max="7682" width="41.5546875" style="1" customWidth="1"/>
    <col min="7683" max="7683" width="12.109375" style="1" customWidth="1"/>
    <col min="7684" max="7684" width="12.5546875" style="1" customWidth="1"/>
    <col min="7685" max="7685" width="16.88671875" style="1" bestFit="1" customWidth="1"/>
    <col min="7686" max="7686" width="17.44140625" style="1" customWidth="1"/>
    <col min="7687" max="7687" width="13.88671875" style="1" customWidth="1"/>
    <col min="7688" max="7688" width="15" style="1" customWidth="1"/>
    <col min="7689" max="7689" width="14.88671875" style="1" customWidth="1"/>
    <col min="7690" max="7690" width="11.109375" style="1" bestFit="1" customWidth="1"/>
    <col min="7691" max="7691" width="9.6640625" style="1" bestFit="1" customWidth="1"/>
    <col min="7692" max="7936" width="9.109375" style="1"/>
    <col min="7937" max="7937" width="5.33203125" style="1" customWidth="1"/>
    <col min="7938" max="7938" width="41.5546875" style="1" customWidth="1"/>
    <col min="7939" max="7939" width="12.109375" style="1" customWidth="1"/>
    <col min="7940" max="7940" width="12.5546875" style="1" customWidth="1"/>
    <col min="7941" max="7941" width="16.88671875" style="1" bestFit="1" customWidth="1"/>
    <col min="7942" max="7942" width="17.44140625" style="1" customWidth="1"/>
    <col min="7943" max="7943" width="13.88671875" style="1" customWidth="1"/>
    <col min="7944" max="7944" width="15" style="1" customWidth="1"/>
    <col min="7945" max="7945" width="14.88671875" style="1" customWidth="1"/>
    <col min="7946" max="7946" width="11.109375" style="1" bestFit="1" customWidth="1"/>
    <col min="7947" max="7947" width="9.6640625" style="1" bestFit="1" customWidth="1"/>
    <col min="7948" max="8192" width="9.109375" style="1"/>
    <col min="8193" max="8193" width="5.33203125" style="1" customWidth="1"/>
    <col min="8194" max="8194" width="41.5546875" style="1" customWidth="1"/>
    <col min="8195" max="8195" width="12.109375" style="1" customWidth="1"/>
    <col min="8196" max="8196" width="12.5546875" style="1" customWidth="1"/>
    <col min="8197" max="8197" width="16.88671875" style="1" bestFit="1" customWidth="1"/>
    <col min="8198" max="8198" width="17.44140625" style="1" customWidth="1"/>
    <col min="8199" max="8199" width="13.88671875" style="1" customWidth="1"/>
    <col min="8200" max="8200" width="15" style="1" customWidth="1"/>
    <col min="8201" max="8201" width="14.88671875" style="1" customWidth="1"/>
    <col min="8202" max="8202" width="11.109375" style="1" bestFit="1" customWidth="1"/>
    <col min="8203" max="8203" width="9.6640625" style="1" bestFit="1" customWidth="1"/>
    <col min="8204" max="8448" width="9.109375" style="1"/>
    <col min="8449" max="8449" width="5.33203125" style="1" customWidth="1"/>
    <col min="8450" max="8450" width="41.5546875" style="1" customWidth="1"/>
    <col min="8451" max="8451" width="12.109375" style="1" customWidth="1"/>
    <col min="8452" max="8452" width="12.5546875" style="1" customWidth="1"/>
    <col min="8453" max="8453" width="16.88671875" style="1" bestFit="1" customWidth="1"/>
    <col min="8454" max="8454" width="17.44140625" style="1" customWidth="1"/>
    <col min="8455" max="8455" width="13.88671875" style="1" customWidth="1"/>
    <col min="8456" max="8456" width="15" style="1" customWidth="1"/>
    <col min="8457" max="8457" width="14.88671875" style="1" customWidth="1"/>
    <col min="8458" max="8458" width="11.109375" style="1" bestFit="1" customWidth="1"/>
    <col min="8459" max="8459" width="9.6640625" style="1" bestFit="1" customWidth="1"/>
    <col min="8460" max="8704" width="9.109375" style="1"/>
    <col min="8705" max="8705" width="5.33203125" style="1" customWidth="1"/>
    <col min="8706" max="8706" width="41.5546875" style="1" customWidth="1"/>
    <col min="8707" max="8707" width="12.109375" style="1" customWidth="1"/>
    <col min="8708" max="8708" width="12.5546875" style="1" customWidth="1"/>
    <col min="8709" max="8709" width="16.88671875" style="1" bestFit="1" customWidth="1"/>
    <col min="8710" max="8710" width="17.44140625" style="1" customWidth="1"/>
    <col min="8711" max="8711" width="13.88671875" style="1" customWidth="1"/>
    <col min="8712" max="8712" width="15" style="1" customWidth="1"/>
    <col min="8713" max="8713" width="14.88671875" style="1" customWidth="1"/>
    <col min="8714" max="8714" width="11.109375" style="1" bestFit="1" customWidth="1"/>
    <col min="8715" max="8715" width="9.6640625" style="1" bestFit="1" customWidth="1"/>
    <col min="8716" max="8960" width="9.109375" style="1"/>
    <col min="8961" max="8961" width="5.33203125" style="1" customWidth="1"/>
    <col min="8962" max="8962" width="41.5546875" style="1" customWidth="1"/>
    <col min="8963" max="8963" width="12.109375" style="1" customWidth="1"/>
    <col min="8964" max="8964" width="12.5546875" style="1" customWidth="1"/>
    <col min="8965" max="8965" width="16.88671875" style="1" bestFit="1" customWidth="1"/>
    <col min="8966" max="8966" width="17.44140625" style="1" customWidth="1"/>
    <col min="8967" max="8967" width="13.88671875" style="1" customWidth="1"/>
    <col min="8968" max="8968" width="15" style="1" customWidth="1"/>
    <col min="8969" max="8969" width="14.88671875" style="1" customWidth="1"/>
    <col min="8970" max="8970" width="11.109375" style="1" bestFit="1" customWidth="1"/>
    <col min="8971" max="8971" width="9.6640625" style="1" bestFit="1" customWidth="1"/>
    <col min="8972" max="9216" width="9.109375" style="1"/>
    <col min="9217" max="9217" width="5.33203125" style="1" customWidth="1"/>
    <col min="9218" max="9218" width="41.5546875" style="1" customWidth="1"/>
    <col min="9219" max="9219" width="12.109375" style="1" customWidth="1"/>
    <col min="9220" max="9220" width="12.5546875" style="1" customWidth="1"/>
    <col min="9221" max="9221" width="16.88671875" style="1" bestFit="1" customWidth="1"/>
    <col min="9222" max="9222" width="17.44140625" style="1" customWidth="1"/>
    <col min="9223" max="9223" width="13.88671875" style="1" customWidth="1"/>
    <col min="9224" max="9224" width="15" style="1" customWidth="1"/>
    <col min="9225" max="9225" width="14.88671875" style="1" customWidth="1"/>
    <col min="9226" max="9226" width="11.109375" style="1" bestFit="1" customWidth="1"/>
    <col min="9227" max="9227" width="9.6640625" style="1" bestFit="1" customWidth="1"/>
    <col min="9228" max="9472" width="9.109375" style="1"/>
    <col min="9473" max="9473" width="5.33203125" style="1" customWidth="1"/>
    <col min="9474" max="9474" width="41.5546875" style="1" customWidth="1"/>
    <col min="9475" max="9475" width="12.109375" style="1" customWidth="1"/>
    <col min="9476" max="9476" width="12.5546875" style="1" customWidth="1"/>
    <col min="9477" max="9477" width="16.88671875" style="1" bestFit="1" customWidth="1"/>
    <col min="9478" max="9478" width="17.44140625" style="1" customWidth="1"/>
    <col min="9479" max="9479" width="13.88671875" style="1" customWidth="1"/>
    <col min="9480" max="9480" width="15" style="1" customWidth="1"/>
    <col min="9481" max="9481" width="14.88671875" style="1" customWidth="1"/>
    <col min="9482" max="9482" width="11.109375" style="1" bestFit="1" customWidth="1"/>
    <col min="9483" max="9483" width="9.6640625" style="1" bestFit="1" customWidth="1"/>
    <col min="9484" max="9728" width="9.109375" style="1"/>
    <col min="9729" max="9729" width="5.33203125" style="1" customWidth="1"/>
    <col min="9730" max="9730" width="41.5546875" style="1" customWidth="1"/>
    <col min="9731" max="9731" width="12.109375" style="1" customWidth="1"/>
    <col min="9732" max="9732" width="12.5546875" style="1" customWidth="1"/>
    <col min="9733" max="9733" width="16.88671875" style="1" bestFit="1" customWidth="1"/>
    <col min="9734" max="9734" width="17.44140625" style="1" customWidth="1"/>
    <col min="9735" max="9735" width="13.88671875" style="1" customWidth="1"/>
    <col min="9736" max="9736" width="15" style="1" customWidth="1"/>
    <col min="9737" max="9737" width="14.88671875" style="1" customWidth="1"/>
    <col min="9738" max="9738" width="11.109375" style="1" bestFit="1" customWidth="1"/>
    <col min="9739" max="9739" width="9.6640625" style="1" bestFit="1" customWidth="1"/>
    <col min="9740" max="9984" width="9.109375" style="1"/>
    <col min="9985" max="9985" width="5.33203125" style="1" customWidth="1"/>
    <col min="9986" max="9986" width="41.5546875" style="1" customWidth="1"/>
    <col min="9987" max="9987" width="12.109375" style="1" customWidth="1"/>
    <col min="9988" max="9988" width="12.5546875" style="1" customWidth="1"/>
    <col min="9989" max="9989" width="16.88671875" style="1" bestFit="1" customWidth="1"/>
    <col min="9990" max="9990" width="17.44140625" style="1" customWidth="1"/>
    <col min="9991" max="9991" width="13.88671875" style="1" customWidth="1"/>
    <col min="9992" max="9992" width="15" style="1" customWidth="1"/>
    <col min="9993" max="9993" width="14.88671875" style="1" customWidth="1"/>
    <col min="9994" max="9994" width="11.109375" style="1" bestFit="1" customWidth="1"/>
    <col min="9995" max="9995" width="9.6640625" style="1" bestFit="1" customWidth="1"/>
    <col min="9996" max="10240" width="9.109375" style="1"/>
    <col min="10241" max="10241" width="5.33203125" style="1" customWidth="1"/>
    <col min="10242" max="10242" width="41.5546875" style="1" customWidth="1"/>
    <col min="10243" max="10243" width="12.109375" style="1" customWidth="1"/>
    <col min="10244" max="10244" width="12.5546875" style="1" customWidth="1"/>
    <col min="10245" max="10245" width="16.88671875" style="1" bestFit="1" customWidth="1"/>
    <col min="10246" max="10246" width="17.44140625" style="1" customWidth="1"/>
    <col min="10247" max="10247" width="13.88671875" style="1" customWidth="1"/>
    <col min="10248" max="10248" width="15" style="1" customWidth="1"/>
    <col min="10249" max="10249" width="14.88671875" style="1" customWidth="1"/>
    <col min="10250" max="10250" width="11.109375" style="1" bestFit="1" customWidth="1"/>
    <col min="10251" max="10251" width="9.6640625" style="1" bestFit="1" customWidth="1"/>
    <col min="10252" max="10496" width="9.109375" style="1"/>
    <col min="10497" max="10497" width="5.33203125" style="1" customWidth="1"/>
    <col min="10498" max="10498" width="41.5546875" style="1" customWidth="1"/>
    <col min="10499" max="10499" width="12.109375" style="1" customWidth="1"/>
    <col min="10500" max="10500" width="12.5546875" style="1" customWidth="1"/>
    <col min="10501" max="10501" width="16.88671875" style="1" bestFit="1" customWidth="1"/>
    <col min="10502" max="10502" width="17.44140625" style="1" customWidth="1"/>
    <col min="10503" max="10503" width="13.88671875" style="1" customWidth="1"/>
    <col min="10504" max="10504" width="15" style="1" customWidth="1"/>
    <col min="10505" max="10505" width="14.88671875" style="1" customWidth="1"/>
    <col min="10506" max="10506" width="11.109375" style="1" bestFit="1" customWidth="1"/>
    <col min="10507" max="10507" width="9.6640625" style="1" bestFit="1" customWidth="1"/>
    <col min="10508" max="10752" width="9.109375" style="1"/>
    <col min="10753" max="10753" width="5.33203125" style="1" customWidth="1"/>
    <col min="10754" max="10754" width="41.5546875" style="1" customWidth="1"/>
    <col min="10755" max="10755" width="12.109375" style="1" customWidth="1"/>
    <col min="10756" max="10756" width="12.5546875" style="1" customWidth="1"/>
    <col min="10757" max="10757" width="16.88671875" style="1" bestFit="1" customWidth="1"/>
    <col min="10758" max="10758" width="17.44140625" style="1" customWidth="1"/>
    <col min="10759" max="10759" width="13.88671875" style="1" customWidth="1"/>
    <col min="10760" max="10760" width="15" style="1" customWidth="1"/>
    <col min="10761" max="10761" width="14.88671875" style="1" customWidth="1"/>
    <col min="10762" max="10762" width="11.109375" style="1" bestFit="1" customWidth="1"/>
    <col min="10763" max="10763" width="9.6640625" style="1" bestFit="1" customWidth="1"/>
    <col min="10764" max="11008" width="9.109375" style="1"/>
    <col min="11009" max="11009" width="5.33203125" style="1" customWidth="1"/>
    <col min="11010" max="11010" width="41.5546875" style="1" customWidth="1"/>
    <col min="11011" max="11011" width="12.109375" style="1" customWidth="1"/>
    <col min="11012" max="11012" width="12.5546875" style="1" customWidth="1"/>
    <col min="11013" max="11013" width="16.88671875" style="1" bestFit="1" customWidth="1"/>
    <col min="11014" max="11014" width="17.44140625" style="1" customWidth="1"/>
    <col min="11015" max="11015" width="13.88671875" style="1" customWidth="1"/>
    <col min="11016" max="11016" width="15" style="1" customWidth="1"/>
    <col min="11017" max="11017" width="14.88671875" style="1" customWidth="1"/>
    <col min="11018" max="11018" width="11.109375" style="1" bestFit="1" customWidth="1"/>
    <col min="11019" max="11019" width="9.6640625" style="1" bestFit="1" customWidth="1"/>
    <col min="11020" max="11264" width="9.109375" style="1"/>
    <col min="11265" max="11265" width="5.33203125" style="1" customWidth="1"/>
    <col min="11266" max="11266" width="41.5546875" style="1" customWidth="1"/>
    <col min="11267" max="11267" width="12.109375" style="1" customWidth="1"/>
    <col min="11268" max="11268" width="12.5546875" style="1" customWidth="1"/>
    <col min="11269" max="11269" width="16.88671875" style="1" bestFit="1" customWidth="1"/>
    <col min="11270" max="11270" width="17.44140625" style="1" customWidth="1"/>
    <col min="11271" max="11271" width="13.88671875" style="1" customWidth="1"/>
    <col min="11272" max="11272" width="15" style="1" customWidth="1"/>
    <col min="11273" max="11273" width="14.88671875" style="1" customWidth="1"/>
    <col min="11274" max="11274" width="11.109375" style="1" bestFit="1" customWidth="1"/>
    <col min="11275" max="11275" width="9.6640625" style="1" bestFit="1" customWidth="1"/>
    <col min="11276" max="11520" width="9.109375" style="1"/>
    <col min="11521" max="11521" width="5.33203125" style="1" customWidth="1"/>
    <col min="11522" max="11522" width="41.5546875" style="1" customWidth="1"/>
    <col min="11523" max="11523" width="12.109375" style="1" customWidth="1"/>
    <col min="11524" max="11524" width="12.5546875" style="1" customWidth="1"/>
    <col min="11525" max="11525" width="16.88671875" style="1" bestFit="1" customWidth="1"/>
    <col min="11526" max="11526" width="17.44140625" style="1" customWidth="1"/>
    <col min="11527" max="11527" width="13.88671875" style="1" customWidth="1"/>
    <col min="11528" max="11528" width="15" style="1" customWidth="1"/>
    <col min="11529" max="11529" width="14.88671875" style="1" customWidth="1"/>
    <col min="11530" max="11530" width="11.109375" style="1" bestFit="1" customWidth="1"/>
    <col min="11531" max="11531" width="9.6640625" style="1" bestFit="1" customWidth="1"/>
    <col min="11532" max="11776" width="9.109375" style="1"/>
    <col min="11777" max="11777" width="5.33203125" style="1" customWidth="1"/>
    <col min="11778" max="11778" width="41.5546875" style="1" customWidth="1"/>
    <col min="11779" max="11779" width="12.109375" style="1" customWidth="1"/>
    <col min="11780" max="11780" width="12.5546875" style="1" customWidth="1"/>
    <col min="11781" max="11781" width="16.88671875" style="1" bestFit="1" customWidth="1"/>
    <col min="11782" max="11782" width="17.44140625" style="1" customWidth="1"/>
    <col min="11783" max="11783" width="13.88671875" style="1" customWidth="1"/>
    <col min="11784" max="11784" width="15" style="1" customWidth="1"/>
    <col min="11785" max="11785" width="14.88671875" style="1" customWidth="1"/>
    <col min="11786" max="11786" width="11.109375" style="1" bestFit="1" customWidth="1"/>
    <col min="11787" max="11787" width="9.6640625" style="1" bestFit="1" customWidth="1"/>
    <col min="11788" max="12032" width="9.109375" style="1"/>
    <col min="12033" max="12033" width="5.33203125" style="1" customWidth="1"/>
    <col min="12034" max="12034" width="41.5546875" style="1" customWidth="1"/>
    <col min="12035" max="12035" width="12.109375" style="1" customWidth="1"/>
    <col min="12036" max="12036" width="12.5546875" style="1" customWidth="1"/>
    <col min="12037" max="12037" width="16.88671875" style="1" bestFit="1" customWidth="1"/>
    <col min="12038" max="12038" width="17.44140625" style="1" customWidth="1"/>
    <col min="12039" max="12039" width="13.88671875" style="1" customWidth="1"/>
    <col min="12040" max="12040" width="15" style="1" customWidth="1"/>
    <col min="12041" max="12041" width="14.88671875" style="1" customWidth="1"/>
    <col min="12042" max="12042" width="11.109375" style="1" bestFit="1" customWidth="1"/>
    <col min="12043" max="12043" width="9.6640625" style="1" bestFit="1" customWidth="1"/>
    <col min="12044" max="12288" width="9.109375" style="1"/>
    <col min="12289" max="12289" width="5.33203125" style="1" customWidth="1"/>
    <col min="12290" max="12290" width="41.5546875" style="1" customWidth="1"/>
    <col min="12291" max="12291" width="12.109375" style="1" customWidth="1"/>
    <col min="12292" max="12292" width="12.5546875" style="1" customWidth="1"/>
    <col min="12293" max="12293" width="16.88671875" style="1" bestFit="1" customWidth="1"/>
    <col min="12294" max="12294" width="17.44140625" style="1" customWidth="1"/>
    <col min="12295" max="12295" width="13.88671875" style="1" customWidth="1"/>
    <col min="12296" max="12296" width="15" style="1" customWidth="1"/>
    <col min="12297" max="12297" width="14.88671875" style="1" customWidth="1"/>
    <col min="12298" max="12298" width="11.109375" style="1" bestFit="1" customWidth="1"/>
    <col min="12299" max="12299" width="9.6640625" style="1" bestFit="1" customWidth="1"/>
    <col min="12300" max="12544" width="9.109375" style="1"/>
    <col min="12545" max="12545" width="5.33203125" style="1" customWidth="1"/>
    <col min="12546" max="12546" width="41.5546875" style="1" customWidth="1"/>
    <col min="12547" max="12547" width="12.109375" style="1" customWidth="1"/>
    <col min="12548" max="12548" width="12.5546875" style="1" customWidth="1"/>
    <col min="12549" max="12549" width="16.88671875" style="1" bestFit="1" customWidth="1"/>
    <col min="12550" max="12550" width="17.44140625" style="1" customWidth="1"/>
    <col min="12551" max="12551" width="13.88671875" style="1" customWidth="1"/>
    <col min="12552" max="12552" width="15" style="1" customWidth="1"/>
    <col min="12553" max="12553" width="14.88671875" style="1" customWidth="1"/>
    <col min="12554" max="12554" width="11.109375" style="1" bestFit="1" customWidth="1"/>
    <col min="12555" max="12555" width="9.6640625" style="1" bestFit="1" customWidth="1"/>
    <col min="12556" max="12800" width="9.109375" style="1"/>
    <col min="12801" max="12801" width="5.33203125" style="1" customWidth="1"/>
    <col min="12802" max="12802" width="41.5546875" style="1" customWidth="1"/>
    <col min="12803" max="12803" width="12.109375" style="1" customWidth="1"/>
    <col min="12804" max="12804" width="12.5546875" style="1" customWidth="1"/>
    <col min="12805" max="12805" width="16.88671875" style="1" bestFit="1" customWidth="1"/>
    <col min="12806" max="12806" width="17.44140625" style="1" customWidth="1"/>
    <col min="12807" max="12807" width="13.88671875" style="1" customWidth="1"/>
    <col min="12808" max="12808" width="15" style="1" customWidth="1"/>
    <col min="12809" max="12809" width="14.88671875" style="1" customWidth="1"/>
    <col min="12810" max="12810" width="11.109375" style="1" bestFit="1" customWidth="1"/>
    <col min="12811" max="12811" width="9.6640625" style="1" bestFit="1" customWidth="1"/>
    <col min="12812" max="13056" width="9.109375" style="1"/>
    <col min="13057" max="13057" width="5.33203125" style="1" customWidth="1"/>
    <col min="13058" max="13058" width="41.5546875" style="1" customWidth="1"/>
    <col min="13059" max="13059" width="12.109375" style="1" customWidth="1"/>
    <col min="13060" max="13060" width="12.5546875" style="1" customWidth="1"/>
    <col min="13061" max="13061" width="16.88671875" style="1" bestFit="1" customWidth="1"/>
    <col min="13062" max="13062" width="17.44140625" style="1" customWidth="1"/>
    <col min="13063" max="13063" width="13.88671875" style="1" customWidth="1"/>
    <col min="13064" max="13064" width="15" style="1" customWidth="1"/>
    <col min="13065" max="13065" width="14.88671875" style="1" customWidth="1"/>
    <col min="13066" max="13066" width="11.109375" style="1" bestFit="1" customWidth="1"/>
    <col min="13067" max="13067" width="9.6640625" style="1" bestFit="1" customWidth="1"/>
    <col min="13068" max="13312" width="9.109375" style="1"/>
    <col min="13313" max="13313" width="5.33203125" style="1" customWidth="1"/>
    <col min="13314" max="13314" width="41.5546875" style="1" customWidth="1"/>
    <col min="13315" max="13315" width="12.109375" style="1" customWidth="1"/>
    <col min="13316" max="13316" width="12.5546875" style="1" customWidth="1"/>
    <col min="13317" max="13317" width="16.88671875" style="1" bestFit="1" customWidth="1"/>
    <col min="13318" max="13318" width="17.44140625" style="1" customWidth="1"/>
    <col min="13319" max="13319" width="13.88671875" style="1" customWidth="1"/>
    <col min="13320" max="13320" width="15" style="1" customWidth="1"/>
    <col min="13321" max="13321" width="14.88671875" style="1" customWidth="1"/>
    <col min="13322" max="13322" width="11.109375" style="1" bestFit="1" customWidth="1"/>
    <col min="13323" max="13323" width="9.6640625" style="1" bestFit="1" customWidth="1"/>
    <col min="13324" max="13568" width="9.109375" style="1"/>
    <col min="13569" max="13569" width="5.33203125" style="1" customWidth="1"/>
    <col min="13570" max="13570" width="41.5546875" style="1" customWidth="1"/>
    <col min="13571" max="13571" width="12.109375" style="1" customWidth="1"/>
    <col min="13572" max="13572" width="12.5546875" style="1" customWidth="1"/>
    <col min="13573" max="13573" width="16.88671875" style="1" bestFit="1" customWidth="1"/>
    <col min="13574" max="13574" width="17.44140625" style="1" customWidth="1"/>
    <col min="13575" max="13575" width="13.88671875" style="1" customWidth="1"/>
    <col min="13576" max="13576" width="15" style="1" customWidth="1"/>
    <col min="13577" max="13577" width="14.88671875" style="1" customWidth="1"/>
    <col min="13578" max="13578" width="11.109375" style="1" bestFit="1" customWidth="1"/>
    <col min="13579" max="13579" width="9.6640625" style="1" bestFit="1" customWidth="1"/>
    <col min="13580" max="13824" width="9.109375" style="1"/>
    <col min="13825" max="13825" width="5.33203125" style="1" customWidth="1"/>
    <col min="13826" max="13826" width="41.5546875" style="1" customWidth="1"/>
    <col min="13827" max="13827" width="12.109375" style="1" customWidth="1"/>
    <col min="13828" max="13828" width="12.5546875" style="1" customWidth="1"/>
    <col min="13829" max="13829" width="16.88671875" style="1" bestFit="1" customWidth="1"/>
    <col min="13830" max="13830" width="17.44140625" style="1" customWidth="1"/>
    <col min="13831" max="13831" width="13.88671875" style="1" customWidth="1"/>
    <col min="13832" max="13832" width="15" style="1" customWidth="1"/>
    <col min="13833" max="13833" width="14.88671875" style="1" customWidth="1"/>
    <col min="13834" max="13834" width="11.109375" style="1" bestFit="1" customWidth="1"/>
    <col min="13835" max="13835" width="9.6640625" style="1" bestFit="1" customWidth="1"/>
    <col min="13836" max="14080" width="9.109375" style="1"/>
    <col min="14081" max="14081" width="5.33203125" style="1" customWidth="1"/>
    <col min="14082" max="14082" width="41.5546875" style="1" customWidth="1"/>
    <col min="14083" max="14083" width="12.109375" style="1" customWidth="1"/>
    <col min="14084" max="14084" width="12.5546875" style="1" customWidth="1"/>
    <col min="14085" max="14085" width="16.88671875" style="1" bestFit="1" customWidth="1"/>
    <col min="14086" max="14086" width="17.44140625" style="1" customWidth="1"/>
    <col min="14087" max="14087" width="13.88671875" style="1" customWidth="1"/>
    <col min="14088" max="14088" width="15" style="1" customWidth="1"/>
    <col min="14089" max="14089" width="14.88671875" style="1" customWidth="1"/>
    <col min="14090" max="14090" width="11.109375" style="1" bestFit="1" customWidth="1"/>
    <col min="14091" max="14091" width="9.6640625" style="1" bestFit="1" customWidth="1"/>
    <col min="14092" max="14336" width="9.109375" style="1"/>
    <col min="14337" max="14337" width="5.33203125" style="1" customWidth="1"/>
    <col min="14338" max="14338" width="41.5546875" style="1" customWidth="1"/>
    <col min="14339" max="14339" width="12.109375" style="1" customWidth="1"/>
    <col min="14340" max="14340" width="12.5546875" style="1" customWidth="1"/>
    <col min="14341" max="14341" width="16.88671875" style="1" bestFit="1" customWidth="1"/>
    <col min="14342" max="14342" width="17.44140625" style="1" customWidth="1"/>
    <col min="14343" max="14343" width="13.88671875" style="1" customWidth="1"/>
    <col min="14344" max="14344" width="15" style="1" customWidth="1"/>
    <col min="14345" max="14345" width="14.88671875" style="1" customWidth="1"/>
    <col min="14346" max="14346" width="11.109375" style="1" bestFit="1" customWidth="1"/>
    <col min="14347" max="14347" width="9.6640625" style="1" bestFit="1" customWidth="1"/>
    <col min="14348" max="14592" width="9.109375" style="1"/>
    <col min="14593" max="14593" width="5.33203125" style="1" customWidth="1"/>
    <col min="14594" max="14594" width="41.5546875" style="1" customWidth="1"/>
    <col min="14595" max="14595" width="12.109375" style="1" customWidth="1"/>
    <col min="14596" max="14596" width="12.5546875" style="1" customWidth="1"/>
    <col min="14597" max="14597" width="16.88671875" style="1" bestFit="1" customWidth="1"/>
    <col min="14598" max="14598" width="17.44140625" style="1" customWidth="1"/>
    <col min="14599" max="14599" width="13.88671875" style="1" customWidth="1"/>
    <col min="14600" max="14600" width="15" style="1" customWidth="1"/>
    <col min="14601" max="14601" width="14.88671875" style="1" customWidth="1"/>
    <col min="14602" max="14602" width="11.109375" style="1" bestFit="1" customWidth="1"/>
    <col min="14603" max="14603" width="9.6640625" style="1" bestFit="1" customWidth="1"/>
    <col min="14604" max="14848" width="9.109375" style="1"/>
    <col min="14849" max="14849" width="5.33203125" style="1" customWidth="1"/>
    <col min="14850" max="14850" width="41.5546875" style="1" customWidth="1"/>
    <col min="14851" max="14851" width="12.109375" style="1" customWidth="1"/>
    <col min="14852" max="14852" width="12.5546875" style="1" customWidth="1"/>
    <col min="14853" max="14853" width="16.88671875" style="1" bestFit="1" customWidth="1"/>
    <col min="14854" max="14854" width="17.44140625" style="1" customWidth="1"/>
    <col min="14855" max="14855" width="13.88671875" style="1" customWidth="1"/>
    <col min="14856" max="14856" width="15" style="1" customWidth="1"/>
    <col min="14857" max="14857" width="14.88671875" style="1" customWidth="1"/>
    <col min="14858" max="14858" width="11.109375" style="1" bestFit="1" customWidth="1"/>
    <col min="14859" max="14859" width="9.6640625" style="1" bestFit="1" customWidth="1"/>
    <col min="14860" max="15104" width="9.109375" style="1"/>
    <col min="15105" max="15105" width="5.33203125" style="1" customWidth="1"/>
    <col min="15106" max="15106" width="41.5546875" style="1" customWidth="1"/>
    <col min="15107" max="15107" width="12.109375" style="1" customWidth="1"/>
    <col min="15108" max="15108" width="12.5546875" style="1" customWidth="1"/>
    <col min="15109" max="15109" width="16.88671875" style="1" bestFit="1" customWidth="1"/>
    <col min="15110" max="15110" width="17.44140625" style="1" customWidth="1"/>
    <col min="15111" max="15111" width="13.88671875" style="1" customWidth="1"/>
    <col min="15112" max="15112" width="15" style="1" customWidth="1"/>
    <col min="15113" max="15113" width="14.88671875" style="1" customWidth="1"/>
    <col min="15114" max="15114" width="11.109375" style="1" bestFit="1" customWidth="1"/>
    <col min="15115" max="15115" width="9.6640625" style="1" bestFit="1" customWidth="1"/>
    <col min="15116" max="15360" width="9.109375" style="1"/>
    <col min="15361" max="15361" width="5.33203125" style="1" customWidth="1"/>
    <col min="15362" max="15362" width="41.5546875" style="1" customWidth="1"/>
    <col min="15363" max="15363" width="12.109375" style="1" customWidth="1"/>
    <col min="15364" max="15364" width="12.5546875" style="1" customWidth="1"/>
    <col min="15365" max="15365" width="16.88671875" style="1" bestFit="1" customWidth="1"/>
    <col min="15366" max="15366" width="17.44140625" style="1" customWidth="1"/>
    <col min="15367" max="15367" width="13.88671875" style="1" customWidth="1"/>
    <col min="15368" max="15368" width="15" style="1" customWidth="1"/>
    <col min="15369" max="15369" width="14.88671875" style="1" customWidth="1"/>
    <col min="15370" max="15370" width="11.109375" style="1" bestFit="1" customWidth="1"/>
    <col min="15371" max="15371" width="9.6640625" style="1" bestFit="1" customWidth="1"/>
    <col min="15372" max="15616" width="9.109375" style="1"/>
    <col min="15617" max="15617" width="5.33203125" style="1" customWidth="1"/>
    <col min="15618" max="15618" width="41.5546875" style="1" customWidth="1"/>
    <col min="15619" max="15619" width="12.109375" style="1" customWidth="1"/>
    <col min="15620" max="15620" width="12.5546875" style="1" customWidth="1"/>
    <col min="15621" max="15621" width="16.88671875" style="1" bestFit="1" customWidth="1"/>
    <col min="15622" max="15622" width="17.44140625" style="1" customWidth="1"/>
    <col min="15623" max="15623" width="13.88671875" style="1" customWidth="1"/>
    <col min="15624" max="15624" width="15" style="1" customWidth="1"/>
    <col min="15625" max="15625" width="14.88671875" style="1" customWidth="1"/>
    <col min="15626" max="15626" width="11.109375" style="1" bestFit="1" customWidth="1"/>
    <col min="15627" max="15627" width="9.6640625" style="1" bestFit="1" customWidth="1"/>
    <col min="15628" max="15872" width="9.109375" style="1"/>
    <col min="15873" max="15873" width="5.33203125" style="1" customWidth="1"/>
    <col min="15874" max="15874" width="41.5546875" style="1" customWidth="1"/>
    <col min="15875" max="15875" width="12.109375" style="1" customWidth="1"/>
    <col min="15876" max="15876" width="12.5546875" style="1" customWidth="1"/>
    <col min="15877" max="15877" width="16.88671875" style="1" bestFit="1" customWidth="1"/>
    <col min="15878" max="15878" width="17.44140625" style="1" customWidth="1"/>
    <col min="15879" max="15879" width="13.88671875" style="1" customWidth="1"/>
    <col min="15880" max="15880" width="15" style="1" customWidth="1"/>
    <col min="15881" max="15881" width="14.88671875" style="1" customWidth="1"/>
    <col min="15882" max="15882" width="11.109375" style="1" bestFit="1" customWidth="1"/>
    <col min="15883" max="15883" width="9.6640625" style="1" bestFit="1" customWidth="1"/>
    <col min="15884" max="16128" width="9.109375" style="1"/>
    <col min="16129" max="16129" width="5.33203125" style="1" customWidth="1"/>
    <col min="16130" max="16130" width="41.5546875" style="1" customWidth="1"/>
    <col min="16131" max="16131" width="12.109375" style="1" customWidth="1"/>
    <col min="16132" max="16132" width="12.5546875" style="1" customWidth="1"/>
    <col min="16133" max="16133" width="16.88671875" style="1" bestFit="1" customWidth="1"/>
    <col min="16134" max="16134" width="17.44140625" style="1" customWidth="1"/>
    <col min="16135" max="16135" width="13.88671875" style="1" customWidth="1"/>
    <col min="16136" max="16136" width="15" style="1" customWidth="1"/>
    <col min="16137" max="16137" width="14.88671875" style="1" customWidth="1"/>
    <col min="16138" max="16138" width="11.109375" style="1" bestFit="1" customWidth="1"/>
    <col min="16139" max="16139" width="9.6640625" style="1" bestFit="1" customWidth="1"/>
    <col min="16140" max="16384" width="9.109375" style="1"/>
  </cols>
  <sheetData>
    <row r="1" spans="1:9" ht="15.6">
      <c r="A1" s="179" t="s">
        <v>23</v>
      </c>
      <c r="B1" s="179"/>
      <c r="C1" s="179"/>
      <c r="D1" s="179"/>
      <c r="E1" s="179"/>
      <c r="F1" s="179"/>
      <c r="G1" s="179"/>
      <c r="H1" s="179"/>
      <c r="I1" s="179"/>
    </row>
    <row r="2" spans="1:9" ht="15.6">
      <c r="A2" s="178" t="s">
        <v>32</v>
      </c>
      <c r="B2" s="178"/>
      <c r="C2" s="178"/>
      <c r="D2" s="178"/>
      <c r="E2" s="178"/>
      <c r="F2" s="178"/>
      <c r="G2" s="178"/>
      <c r="H2" s="178"/>
      <c r="I2" s="178"/>
    </row>
    <row r="3" spans="1:9" ht="15.75" customHeight="1">
      <c r="A3" s="166" t="s">
        <v>25</v>
      </c>
      <c r="B3" s="166" t="s">
        <v>3</v>
      </c>
      <c r="C3" s="169" t="s">
        <v>4</v>
      </c>
      <c r="D3" s="170"/>
      <c r="E3" s="171"/>
      <c r="F3" s="183" t="s">
        <v>26</v>
      </c>
      <c r="G3" s="183"/>
      <c r="H3" s="183"/>
      <c r="I3" s="183"/>
    </row>
    <row r="4" spans="1:9" ht="15.6">
      <c r="A4" s="167"/>
      <c r="B4" s="167"/>
      <c r="C4" s="172"/>
      <c r="D4" s="173"/>
      <c r="E4" s="174"/>
      <c r="F4" s="184" t="s">
        <v>27</v>
      </c>
      <c r="G4" s="185"/>
      <c r="H4" s="186" t="s">
        <v>28</v>
      </c>
      <c r="I4" s="166" t="s">
        <v>8</v>
      </c>
    </row>
    <row r="5" spans="1:9" s="49" customFormat="1" ht="62.4">
      <c r="A5" s="168"/>
      <c r="B5" s="168"/>
      <c r="C5" s="27" t="s">
        <v>20</v>
      </c>
      <c r="D5" s="36" t="s">
        <v>10</v>
      </c>
      <c r="E5" s="27" t="s">
        <v>29</v>
      </c>
      <c r="F5" s="37" t="s">
        <v>12</v>
      </c>
      <c r="G5" s="38" t="s">
        <v>13</v>
      </c>
      <c r="H5" s="187"/>
      <c r="I5" s="168"/>
    </row>
    <row r="6" spans="1:9" ht="15.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</row>
    <row r="7" spans="1:9" ht="15.6">
      <c r="A7" s="50"/>
      <c r="B7" s="50" t="s">
        <v>14</v>
      </c>
      <c r="C7" s="50"/>
      <c r="D7" s="50"/>
      <c r="E7" s="51">
        <f>E8</f>
        <v>1262.8</v>
      </c>
      <c r="F7" s="51">
        <f>F8</f>
        <v>1262.8</v>
      </c>
      <c r="G7" s="41"/>
      <c r="H7" s="41">
        <v>0</v>
      </c>
      <c r="I7" s="41">
        <v>0</v>
      </c>
    </row>
    <row r="8" spans="1:9" ht="31.2">
      <c r="A8" s="38">
        <v>1</v>
      </c>
      <c r="B8" s="42" t="s">
        <v>33</v>
      </c>
      <c r="C8" s="50"/>
      <c r="D8" s="50"/>
      <c r="E8" s="51">
        <f>SUM(E9:E11)</f>
        <v>1262.8</v>
      </c>
      <c r="F8" s="51">
        <f>SUM(F9:F11)</f>
        <v>1262.8</v>
      </c>
      <c r="G8" s="41"/>
      <c r="H8" s="41">
        <v>0</v>
      </c>
      <c r="I8" s="41">
        <v>0</v>
      </c>
    </row>
    <row r="9" spans="1:9" ht="15.6">
      <c r="A9" s="52"/>
      <c r="B9" s="53" t="s">
        <v>34</v>
      </c>
      <c r="C9" s="39" t="s">
        <v>18</v>
      </c>
      <c r="D9" s="39">
        <v>1</v>
      </c>
      <c r="E9" s="54">
        <f>SUM(F9:I9)</f>
        <v>401.4</v>
      </c>
      <c r="F9" s="54">
        <v>401.4</v>
      </c>
      <c r="G9" s="55"/>
      <c r="H9" s="55"/>
      <c r="I9" s="55"/>
    </row>
    <row r="10" spans="1:9" ht="15.6">
      <c r="A10" s="52"/>
      <c r="B10" s="53" t="s">
        <v>35</v>
      </c>
      <c r="C10" s="39" t="s">
        <v>18</v>
      </c>
      <c r="D10" s="39">
        <v>1</v>
      </c>
      <c r="E10" s="54">
        <f>SUM(F10:I10)</f>
        <v>283.39999999999998</v>
      </c>
      <c r="F10" s="54">
        <v>283.39999999999998</v>
      </c>
      <c r="G10" s="55"/>
      <c r="H10" s="55"/>
      <c r="I10" s="55"/>
    </row>
    <row r="11" spans="1:9" ht="15.6">
      <c r="A11" s="50"/>
      <c r="B11" s="56" t="s">
        <v>36</v>
      </c>
      <c r="C11" s="39" t="s">
        <v>18</v>
      </c>
      <c r="D11" s="39">
        <v>1</v>
      </c>
      <c r="E11" s="54">
        <f>SUM(F11:I11)</f>
        <v>578</v>
      </c>
      <c r="F11" s="57">
        <v>578</v>
      </c>
      <c r="G11" s="58"/>
      <c r="H11" s="55"/>
      <c r="I11" s="58"/>
    </row>
  </sheetData>
  <mergeCells count="9">
    <mergeCell ref="A1:I1"/>
    <mergeCell ref="A2:I2"/>
    <mergeCell ref="A3:A5"/>
    <mergeCell ref="B3:B5"/>
    <mergeCell ref="C3:E4"/>
    <mergeCell ref="F3:I3"/>
    <mergeCell ref="F4:G4"/>
    <mergeCell ref="H4:H5"/>
    <mergeCell ref="I4:I5"/>
  </mergeCells>
  <pageMargins left="0.25" right="0.25" top="0.75" bottom="0.75" header="0.3" footer="0.3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749992370372631"/>
    <pageSetUpPr fitToPage="1"/>
  </sheetPr>
  <dimension ref="A1:I9"/>
  <sheetViews>
    <sheetView view="pageBreakPreview" zoomScaleNormal="70" zoomScaleSheetLayoutView="100" workbookViewId="0">
      <selection activeCell="A8" sqref="A8:AB8"/>
    </sheetView>
  </sheetViews>
  <sheetFormatPr defaultRowHeight="14.4"/>
  <cols>
    <col min="1" max="1" width="5.33203125" style="1" customWidth="1"/>
    <col min="2" max="2" width="41.5546875" style="1" customWidth="1"/>
    <col min="3" max="3" width="12.109375" style="1" customWidth="1"/>
    <col min="4" max="4" width="12.5546875" style="1" customWidth="1"/>
    <col min="5" max="5" width="16.88671875" style="1" bestFit="1" customWidth="1"/>
    <col min="6" max="6" width="17.44140625" style="1" customWidth="1"/>
    <col min="7" max="7" width="13.88671875" style="1" customWidth="1"/>
    <col min="8" max="8" width="15" style="1" customWidth="1"/>
    <col min="9" max="9" width="14.88671875" style="1" customWidth="1"/>
    <col min="10" max="10" width="11.109375" style="1" bestFit="1" customWidth="1"/>
    <col min="11" max="11" width="9.6640625" style="1" bestFit="1" customWidth="1"/>
    <col min="12" max="256" width="9.109375" style="1"/>
    <col min="257" max="257" width="5.33203125" style="1" customWidth="1"/>
    <col min="258" max="258" width="41.5546875" style="1" customWidth="1"/>
    <col min="259" max="259" width="12.109375" style="1" customWidth="1"/>
    <col min="260" max="260" width="12.5546875" style="1" customWidth="1"/>
    <col min="261" max="261" width="16.88671875" style="1" bestFit="1" customWidth="1"/>
    <col min="262" max="262" width="17.44140625" style="1" customWidth="1"/>
    <col min="263" max="263" width="13.88671875" style="1" customWidth="1"/>
    <col min="264" max="264" width="15" style="1" customWidth="1"/>
    <col min="265" max="265" width="14.88671875" style="1" customWidth="1"/>
    <col min="266" max="266" width="11.109375" style="1" bestFit="1" customWidth="1"/>
    <col min="267" max="267" width="9.6640625" style="1" bestFit="1" customWidth="1"/>
    <col min="268" max="512" width="9.109375" style="1"/>
    <col min="513" max="513" width="5.33203125" style="1" customWidth="1"/>
    <col min="514" max="514" width="41.5546875" style="1" customWidth="1"/>
    <col min="515" max="515" width="12.109375" style="1" customWidth="1"/>
    <col min="516" max="516" width="12.5546875" style="1" customWidth="1"/>
    <col min="517" max="517" width="16.88671875" style="1" bestFit="1" customWidth="1"/>
    <col min="518" max="518" width="17.44140625" style="1" customWidth="1"/>
    <col min="519" max="519" width="13.88671875" style="1" customWidth="1"/>
    <col min="520" max="520" width="15" style="1" customWidth="1"/>
    <col min="521" max="521" width="14.88671875" style="1" customWidth="1"/>
    <col min="522" max="522" width="11.109375" style="1" bestFit="1" customWidth="1"/>
    <col min="523" max="523" width="9.6640625" style="1" bestFit="1" customWidth="1"/>
    <col min="524" max="768" width="9.109375" style="1"/>
    <col min="769" max="769" width="5.33203125" style="1" customWidth="1"/>
    <col min="770" max="770" width="41.5546875" style="1" customWidth="1"/>
    <col min="771" max="771" width="12.109375" style="1" customWidth="1"/>
    <col min="772" max="772" width="12.5546875" style="1" customWidth="1"/>
    <col min="773" max="773" width="16.88671875" style="1" bestFit="1" customWidth="1"/>
    <col min="774" max="774" width="17.44140625" style="1" customWidth="1"/>
    <col min="775" max="775" width="13.88671875" style="1" customWidth="1"/>
    <col min="776" max="776" width="15" style="1" customWidth="1"/>
    <col min="777" max="777" width="14.88671875" style="1" customWidth="1"/>
    <col min="778" max="778" width="11.109375" style="1" bestFit="1" customWidth="1"/>
    <col min="779" max="779" width="9.6640625" style="1" bestFit="1" customWidth="1"/>
    <col min="780" max="1024" width="9.109375" style="1"/>
    <col min="1025" max="1025" width="5.33203125" style="1" customWidth="1"/>
    <col min="1026" max="1026" width="41.5546875" style="1" customWidth="1"/>
    <col min="1027" max="1027" width="12.109375" style="1" customWidth="1"/>
    <col min="1028" max="1028" width="12.5546875" style="1" customWidth="1"/>
    <col min="1029" max="1029" width="16.88671875" style="1" bestFit="1" customWidth="1"/>
    <col min="1030" max="1030" width="17.44140625" style="1" customWidth="1"/>
    <col min="1031" max="1031" width="13.88671875" style="1" customWidth="1"/>
    <col min="1032" max="1032" width="15" style="1" customWidth="1"/>
    <col min="1033" max="1033" width="14.88671875" style="1" customWidth="1"/>
    <col min="1034" max="1034" width="11.109375" style="1" bestFit="1" customWidth="1"/>
    <col min="1035" max="1035" width="9.6640625" style="1" bestFit="1" customWidth="1"/>
    <col min="1036" max="1280" width="9.109375" style="1"/>
    <col min="1281" max="1281" width="5.33203125" style="1" customWidth="1"/>
    <col min="1282" max="1282" width="41.5546875" style="1" customWidth="1"/>
    <col min="1283" max="1283" width="12.109375" style="1" customWidth="1"/>
    <col min="1284" max="1284" width="12.5546875" style="1" customWidth="1"/>
    <col min="1285" max="1285" width="16.88671875" style="1" bestFit="1" customWidth="1"/>
    <col min="1286" max="1286" width="17.44140625" style="1" customWidth="1"/>
    <col min="1287" max="1287" width="13.88671875" style="1" customWidth="1"/>
    <col min="1288" max="1288" width="15" style="1" customWidth="1"/>
    <col min="1289" max="1289" width="14.88671875" style="1" customWidth="1"/>
    <col min="1290" max="1290" width="11.109375" style="1" bestFit="1" customWidth="1"/>
    <col min="1291" max="1291" width="9.6640625" style="1" bestFit="1" customWidth="1"/>
    <col min="1292" max="1536" width="9.109375" style="1"/>
    <col min="1537" max="1537" width="5.33203125" style="1" customWidth="1"/>
    <col min="1538" max="1538" width="41.5546875" style="1" customWidth="1"/>
    <col min="1539" max="1539" width="12.109375" style="1" customWidth="1"/>
    <col min="1540" max="1540" width="12.5546875" style="1" customWidth="1"/>
    <col min="1541" max="1541" width="16.88671875" style="1" bestFit="1" customWidth="1"/>
    <col min="1542" max="1542" width="17.44140625" style="1" customWidth="1"/>
    <col min="1543" max="1543" width="13.88671875" style="1" customWidth="1"/>
    <col min="1544" max="1544" width="15" style="1" customWidth="1"/>
    <col min="1545" max="1545" width="14.88671875" style="1" customWidth="1"/>
    <col min="1546" max="1546" width="11.109375" style="1" bestFit="1" customWidth="1"/>
    <col min="1547" max="1547" width="9.6640625" style="1" bestFit="1" customWidth="1"/>
    <col min="1548" max="1792" width="9.109375" style="1"/>
    <col min="1793" max="1793" width="5.33203125" style="1" customWidth="1"/>
    <col min="1794" max="1794" width="41.5546875" style="1" customWidth="1"/>
    <col min="1795" max="1795" width="12.109375" style="1" customWidth="1"/>
    <col min="1796" max="1796" width="12.5546875" style="1" customWidth="1"/>
    <col min="1797" max="1797" width="16.88671875" style="1" bestFit="1" customWidth="1"/>
    <col min="1798" max="1798" width="17.44140625" style="1" customWidth="1"/>
    <col min="1799" max="1799" width="13.88671875" style="1" customWidth="1"/>
    <col min="1800" max="1800" width="15" style="1" customWidth="1"/>
    <col min="1801" max="1801" width="14.88671875" style="1" customWidth="1"/>
    <col min="1802" max="1802" width="11.109375" style="1" bestFit="1" customWidth="1"/>
    <col min="1803" max="1803" width="9.6640625" style="1" bestFit="1" customWidth="1"/>
    <col min="1804" max="2048" width="9.109375" style="1"/>
    <col min="2049" max="2049" width="5.33203125" style="1" customWidth="1"/>
    <col min="2050" max="2050" width="41.5546875" style="1" customWidth="1"/>
    <col min="2051" max="2051" width="12.109375" style="1" customWidth="1"/>
    <col min="2052" max="2052" width="12.5546875" style="1" customWidth="1"/>
    <col min="2053" max="2053" width="16.88671875" style="1" bestFit="1" customWidth="1"/>
    <col min="2054" max="2054" width="17.44140625" style="1" customWidth="1"/>
    <col min="2055" max="2055" width="13.88671875" style="1" customWidth="1"/>
    <col min="2056" max="2056" width="15" style="1" customWidth="1"/>
    <col min="2057" max="2057" width="14.88671875" style="1" customWidth="1"/>
    <col min="2058" max="2058" width="11.109375" style="1" bestFit="1" customWidth="1"/>
    <col min="2059" max="2059" width="9.6640625" style="1" bestFit="1" customWidth="1"/>
    <col min="2060" max="2304" width="9.109375" style="1"/>
    <col min="2305" max="2305" width="5.33203125" style="1" customWidth="1"/>
    <col min="2306" max="2306" width="41.5546875" style="1" customWidth="1"/>
    <col min="2307" max="2307" width="12.109375" style="1" customWidth="1"/>
    <col min="2308" max="2308" width="12.5546875" style="1" customWidth="1"/>
    <col min="2309" max="2309" width="16.88671875" style="1" bestFit="1" customWidth="1"/>
    <col min="2310" max="2310" width="17.44140625" style="1" customWidth="1"/>
    <col min="2311" max="2311" width="13.88671875" style="1" customWidth="1"/>
    <col min="2312" max="2312" width="15" style="1" customWidth="1"/>
    <col min="2313" max="2313" width="14.88671875" style="1" customWidth="1"/>
    <col min="2314" max="2314" width="11.109375" style="1" bestFit="1" customWidth="1"/>
    <col min="2315" max="2315" width="9.6640625" style="1" bestFit="1" customWidth="1"/>
    <col min="2316" max="2560" width="9.109375" style="1"/>
    <col min="2561" max="2561" width="5.33203125" style="1" customWidth="1"/>
    <col min="2562" max="2562" width="41.5546875" style="1" customWidth="1"/>
    <col min="2563" max="2563" width="12.109375" style="1" customWidth="1"/>
    <col min="2564" max="2564" width="12.5546875" style="1" customWidth="1"/>
    <col min="2565" max="2565" width="16.88671875" style="1" bestFit="1" customWidth="1"/>
    <col min="2566" max="2566" width="17.44140625" style="1" customWidth="1"/>
    <col min="2567" max="2567" width="13.88671875" style="1" customWidth="1"/>
    <col min="2568" max="2568" width="15" style="1" customWidth="1"/>
    <col min="2569" max="2569" width="14.88671875" style="1" customWidth="1"/>
    <col min="2570" max="2570" width="11.109375" style="1" bestFit="1" customWidth="1"/>
    <col min="2571" max="2571" width="9.6640625" style="1" bestFit="1" customWidth="1"/>
    <col min="2572" max="2816" width="9.109375" style="1"/>
    <col min="2817" max="2817" width="5.33203125" style="1" customWidth="1"/>
    <col min="2818" max="2818" width="41.5546875" style="1" customWidth="1"/>
    <col min="2819" max="2819" width="12.109375" style="1" customWidth="1"/>
    <col min="2820" max="2820" width="12.5546875" style="1" customWidth="1"/>
    <col min="2821" max="2821" width="16.88671875" style="1" bestFit="1" customWidth="1"/>
    <col min="2822" max="2822" width="17.44140625" style="1" customWidth="1"/>
    <col min="2823" max="2823" width="13.88671875" style="1" customWidth="1"/>
    <col min="2824" max="2824" width="15" style="1" customWidth="1"/>
    <col min="2825" max="2825" width="14.88671875" style="1" customWidth="1"/>
    <col min="2826" max="2826" width="11.109375" style="1" bestFit="1" customWidth="1"/>
    <col min="2827" max="2827" width="9.6640625" style="1" bestFit="1" customWidth="1"/>
    <col min="2828" max="3072" width="9.109375" style="1"/>
    <col min="3073" max="3073" width="5.33203125" style="1" customWidth="1"/>
    <col min="3074" max="3074" width="41.5546875" style="1" customWidth="1"/>
    <col min="3075" max="3075" width="12.109375" style="1" customWidth="1"/>
    <col min="3076" max="3076" width="12.5546875" style="1" customWidth="1"/>
    <col min="3077" max="3077" width="16.88671875" style="1" bestFit="1" customWidth="1"/>
    <col min="3078" max="3078" width="17.44140625" style="1" customWidth="1"/>
    <col min="3079" max="3079" width="13.88671875" style="1" customWidth="1"/>
    <col min="3080" max="3080" width="15" style="1" customWidth="1"/>
    <col min="3081" max="3081" width="14.88671875" style="1" customWidth="1"/>
    <col min="3082" max="3082" width="11.109375" style="1" bestFit="1" customWidth="1"/>
    <col min="3083" max="3083" width="9.6640625" style="1" bestFit="1" customWidth="1"/>
    <col min="3084" max="3328" width="9.109375" style="1"/>
    <col min="3329" max="3329" width="5.33203125" style="1" customWidth="1"/>
    <col min="3330" max="3330" width="41.5546875" style="1" customWidth="1"/>
    <col min="3331" max="3331" width="12.109375" style="1" customWidth="1"/>
    <col min="3332" max="3332" width="12.5546875" style="1" customWidth="1"/>
    <col min="3333" max="3333" width="16.88671875" style="1" bestFit="1" customWidth="1"/>
    <col min="3334" max="3334" width="17.44140625" style="1" customWidth="1"/>
    <col min="3335" max="3335" width="13.88671875" style="1" customWidth="1"/>
    <col min="3336" max="3336" width="15" style="1" customWidth="1"/>
    <col min="3337" max="3337" width="14.88671875" style="1" customWidth="1"/>
    <col min="3338" max="3338" width="11.109375" style="1" bestFit="1" customWidth="1"/>
    <col min="3339" max="3339" width="9.6640625" style="1" bestFit="1" customWidth="1"/>
    <col min="3340" max="3584" width="9.109375" style="1"/>
    <col min="3585" max="3585" width="5.33203125" style="1" customWidth="1"/>
    <col min="3586" max="3586" width="41.5546875" style="1" customWidth="1"/>
    <col min="3587" max="3587" width="12.109375" style="1" customWidth="1"/>
    <col min="3588" max="3588" width="12.5546875" style="1" customWidth="1"/>
    <col min="3589" max="3589" width="16.88671875" style="1" bestFit="1" customWidth="1"/>
    <col min="3590" max="3590" width="17.44140625" style="1" customWidth="1"/>
    <col min="3591" max="3591" width="13.88671875" style="1" customWidth="1"/>
    <col min="3592" max="3592" width="15" style="1" customWidth="1"/>
    <col min="3593" max="3593" width="14.88671875" style="1" customWidth="1"/>
    <col min="3594" max="3594" width="11.109375" style="1" bestFit="1" customWidth="1"/>
    <col min="3595" max="3595" width="9.6640625" style="1" bestFit="1" customWidth="1"/>
    <col min="3596" max="3840" width="9.109375" style="1"/>
    <col min="3841" max="3841" width="5.33203125" style="1" customWidth="1"/>
    <col min="3842" max="3842" width="41.5546875" style="1" customWidth="1"/>
    <col min="3843" max="3843" width="12.109375" style="1" customWidth="1"/>
    <col min="3844" max="3844" width="12.5546875" style="1" customWidth="1"/>
    <col min="3845" max="3845" width="16.88671875" style="1" bestFit="1" customWidth="1"/>
    <col min="3846" max="3846" width="17.44140625" style="1" customWidth="1"/>
    <col min="3847" max="3847" width="13.88671875" style="1" customWidth="1"/>
    <col min="3848" max="3848" width="15" style="1" customWidth="1"/>
    <col min="3849" max="3849" width="14.88671875" style="1" customWidth="1"/>
    <col min="3850" max="3850" width="11.109375" style="1" bestFit="1" customWidth="1"/>
    <col min="3851" max="3851" width="9.6640625" style="1" bestFit="1" customWidth="1"/>
    <col min="3852" max="4096" width="9.109375" style="1"/>
    <col min="4097" max="4097" width="5.33203125" style="1" customWidth="1"/>
    <col min="4098" max="4098" width="41.5546875" style="1" customWidth="1"/>
    <col min="4099" max="4099" width="12.109375" style="1" customWidth="1"/>
    <col min="4100" max="4100" width="12.5546875" style="1" customWidth="1"/>
    <col min="4101" max="4101" width="16.88671875" style="1" bestFit="1" customWidth="1"/>
    <col min="4102" max="4102" width="17.44140625" style="1" customWidth="1"/>
    <col min="4103" max="4103" width="13.88671875" style="1" customWidth="1"/>
    <col min="4104" max="4104" width="15" style="1" customWidth="1"/>
    <col min="4105" max="4105" width="14.88671875" style="1" customWidth="1"/>
    <col min="4106" max="4106" width="11.109375" style="1" bestFit="1" customWidth="1"/>
    <col min="4107" max="4107" width="9.6640625" style="1" bestFit="1" customWidth="1"/>
    <col min="4108" max="4352" width="9.109375" style="1"/>
    <col min="4353" max="4353" width="5.33203125" style="1" customWidth="1"/>
    <col min="4354" max="4354" width="41.5546875" style="1" customWidth="1"/>
    <col min="4355" max="4355" width="12.109375" style="1" customWidth="1"/>
    <col min="4356" max="4356" width="12.5546875" style="1" customWidth="1"/>
    <col min="4357" max="4357" width="16.88671875" style="1" bestFit="1" customWidth="1"/>
    <col min="4358" max="4358" width="17.44140625" style="1" customWidth="1"/>
    <col min="4359" max="4359" width="13.88671875" style="1" customWidth="1"/>
    <col min="4360" max="4360" width="15" style="1" customWidth="1"/>
    <col min="4361" max="4361" width="14.88671875" style="1" customWidth="1"/>
    <col min="4362" max="4362" width="11.109375" style="1" bestFit="1" customWidth="1"/>
    <col min="4363" max="4363" width="9.6640625" style="1" bestFit="1" customWidth="1"/>
    <col min="4364" max="4608" width="9.109375" style="1"/>
    <col min="4609" max="4609" width="5.33203125" style="1" customWidth="1"/>
    <col min="4610" max="4610" width="41.5546875" style="1" customWidth="1"/>
    <col min="4611" max="4611" width="12.109375" style="1" customWidth="1"/>
    <col min="4612" max="4612" width="12.5546875" style="1" customWidth="1"/>
    <col min="4613" max="4613" width="16.88671875" style="1" bestFit="1" customWidth="1"/>
    <col min="4614" max="4614" width="17.44140625" style="1" customWidth="1"/>
    <col min="4615" max="4615" width="13.88671875" style="1" customWidth="1"/>
    <col min="4616" max="4616" width="15" style="1" customWidth="1"/>
    <col min="4617" max="4617" width="14.88671875" style="1" customWidth="1"/>
    <col min="4618" max="4618" width="11.109375" style="1" bestFit="1" customWidth="1"/>
    <col min="4619" max="4619" width="9.6640625" style="1" bestFit="1" customWidth="1"/>
    <col min="4620" max="4864" width="9.109375" style="1"/>
    <col min="4865" max="4865" width="5.33203125" style="1" customWidth="1"/>
    <col min="4866" max="4866" width="41.5546875" style="1" customWidth="1"/>
    <col min="4867" max="4867" width="12.109375" style="1" customWidth="1"/>
    <col min="4868" max="4868" width="12.5546875" style="1" customWidth="1"/>
    <col min="4869" max="4869" width="16.88671875" style="1" bestFit="1" customWidth="1"/>
    <col min="4870" max="4870" width="17.44140625" style="1" customWidth="1"/>
    <col min="4871" max="4871" width="13.88671875" style="1" customWidth="1"/>
    <col min="4872" max="4872" width="15" style="1" customWidth="1"/>
    <col min="4873" max="4873" width="14.88671875" style="1" customWidth="1"/>
    <col min="4874" max="4874" width="11.109375" style="1" bestFit="1" customWidth="1"/>
    <col min="4875" max="4875" width="9.6640625" style="1" bestFit="1" customWidth="1"/>
    <col min="4876" max="5120" width="9.109375" style="1"/>
    <col min="5121" max="5121" width="5.33203125" style="1" customWidth="1"/>
    <col min="5122" max="5122" width="41.5546875" style="1" customWidth="1"/>
    <col min="5123" max="5123" width="12.109375" style="1" customWidth="1"/>
    <col min="5124" max="5124" width="12.5546875" style="1" customWidth="1"/>
    <col min="5125" max="5125" width="16.88671875" style="1" bestFit="1" customWidth="1"/>
    <col min="5126" max="5126" width="17.44140625" style="1" customWidth="1"/>
    <col min="5127" max="5127" width="13.88671875" style="1" customWidth="1"/>
    <col min="5128" max="5128" width="15" style="1" customWidth="1"/>
    <col min="5129" max="5129" width="14.88671875" style="1" customWidth="1"/>
    <col min="5130" max="5130" width="11.109375" style="1" bestFit="1" customWidth="1"/>
    <col min="5131" max="5131" width="9.6640625" style="1" bestFit="1" customWidth="1"/>
    <col min="5132" max="5376" width="9.109375" style="1"/>
    <col min="5377" max="5377" width="5.33203125" style="1" customWidth="1"/>
    <col min="5378" max="5378" width="41.5546875" style="1" customWidth="1"/>
    <col min="5379" max="5379" width="12.109375" style="1" customWidth="1"/>
    <col min="5380" max="5380" width="12.5546875" style="1" customWidth="1"/>
    <col min="5381" max="5381" width="16.88671875" style="1" bestFit="1" customWidth="1"/>
    <col min="5382" max="5382" width="17.44140625" style="1" customWidth="1"/>
    <col min="5383" max="5383" width="13.88671875" style="1" customWidth="1"/>
    <col min="5384" max="5384" width="15" style="1" customWidth="1"/>
    <col min="5385" max="5385" width="14.88671875" style="1" customWidth="1"/>
    <col min="5386" max="5386" width="11.109375" style="1" bestFit="1" customWidth="1"/>
    <col min="5387" max="5387" width="9.6640625" style="1" bestFit="1" customWidth="1"/>
    <col min="5388" max="5632" width="9.109375" style="1"/>
    <col min="5633" max="5633" width="5.33203125" style="1" customWidth="1"/>
    <col min="5634" max="5634" width="41.5546875" style="1" customWidth="1"/>
    <col min="5635" max="5635" width="12.109375" style="1" customWidth="1"/>
    <col min="5636" max="5636" width="12.5546875" style="1" customWidth="1"/>
    <col min="5637" max="5637" width="16.88671875" style="1" bestFit="1" customWidth="1"/>
    <col min="5638" max="5638" width="17.44140625" style="1" customWidth="1"/>
    <col min="5639" max="5639" width="13.88671875" style="1" customWidth="1"/>
    <col min="5640" max="5640" width="15" style="1" customWidth="1"/>
    <col min="5641" max="5641" width="14.88671875" style="1" customWidth="1"/>
    <col min="5642" max="5642" width="11.109375" style="1" bestFit="1" customWidth="1"/>
    <col min="5643" max="5643" width="9.6640625" style="1" bestFit="1" customWidth="1"/>
    <col min="5644" max="5888" width="9.109375" style="1"/>
    <col min="5889" max="5889" width="5.33203125" style="1" customWidth="1"/>
    <col min="5890" max="5890" width="41.5546875" style="1" customWidth="1"/>
    <col min="5891" max="5891" width="12.109375" style="1" customWidth="1"/>
    <col min="5892" max="5892" width="12.5546875" style="1" customWidth="1"/>
    <col min="5893" max="5893" width="16.88671875" style="1" bestFit="1" customWidth="1"/>
    <col min="5894" max="5894" width="17.44140625" style="1" customWidth="1"/>
    <col min="5895" max="5895" width="13.88671875" style="1" customWidth="1"/>
    <col min="5896" max="5896" width="15" style="1" customWidth="1"/>
    <col min="5897" max="5897" width="14.88671875" style="1" customWidth="1"/>
    <col min="5898" max="5898" width="11.109375" style="1" bestFit="1" customWidth="1"/>
    <col min="5899" max="5899" width="9.6640625" style="1" bestFit="1" customWidth="1"/>
    <col min="5900" max="6144" width="9.109375" style="1"/>
    <col min="6145" max="6145" width="5.33203125" style="1" customWidth="1"/>
    <col min="6146" max="6146" width="41.5546875" style="1" customWidth="1"/>
    <col min="6147" max="6147" width="12.109375" style="1" customWidth="1"/>
    <col min="6148" max="6148" width="12.5546875" style="1" customWidth="1"/>
    <col min="6149" max="6149" width="16.88671875" style="1" bestFit="1" customWidth="1"/>
    <col min="6150" max="6150" width="17.44140625" style="1" customWidth="1"/>
    <col min="6151" max="6151" width="13.88671875" style="1" customWidth="1"/>
    <col min="6152" max="6152" width="15" style="1" customWidth="1"/>
    <col min="6153" max="6153" width="14.88671875" style="1" customWidth="1"/>
    <col min="6154" max="6154" width="11.109375" style="1" bestFit="1" customWidth="1"/>
    <col min="6155" max="6155" width="9.6640625" style="1" bestFit="1" customWidth="1"/>
    <col min="6156" max="6400" width="9.109375" style="1"/>
    <col min="6401" max="6401" width="5.33203125" style="1" customWidth="1"/>
    <col min="6402" max="6402" width="41.5546875" style="1" customWidth="1"/>
    <col min="6403" max="6403" width="12.109375" style="1" customWidth="1"/>
    <col min="6404" max="6404" width="12.5546875" style="1" customWidth="1"/>
    <col min="6405" max="6405" width="16.88671875" style="1" bestFit="1" customWidth="1"/>
    <col min="6406" max="6406" width="17.44140625" style="1" customWidth="1"/>
    <col min="6407" max="6407" width="13.88671875" style="1" customWidth="1"/>
    <col min="6408" max="6408" width="15" style="1" customWidth="1"/>
    <col min="6409" max="6409" width="14.88671875" style="1" customWidth="1"/>
    <col min="6410" max="6410" width="11.109375" style="1" bestFit="1" customWidth="1"/>
    <col min="6411" max="6411" width="9.6640625" style="1" bestFit="1" customWidth="1"/>
    <col min="6412" max="6656" width="9.109375" style="1"/>
    <col min="6657" max="6657" width="5.33203125" style="1" customWidth="1"/>
    <col min="6658" max="6658" width="41.5546875" style="1" customWidth="1"/>
    <col min="6659" max="6659" width="12.109375" style="1" customWidth="1"/>
    <col min="6660" max="6660" width="12.5546875" style="1" customWidth="1"/>
    <col min="6661" max="6661" width="16.88671875" style="1" bestFit="1" customWidth="1"/>
    <col min="6662" max="6662" width="17.44140625" style="1" customWidth="1"/>
    <col min="6663" max="6663" width="13.88671875" style="1" customWidth="1"/>
    <col min="6664" max="6664" width="15" style="1" customWidth="1"/>
    <col min="6665" max="6665" width="14.88671875" style="1" customWidth="1"/>
    <col min="6666" max="6666" width="11.109375" style="1" bestFit="1" customWidth="1"/>
    <col min="6667" max="6667" width="9.6640625" style="1" bestFit="1" customWidth="1"/>
    <col min="6668" max="6912" width="9.109375" style="1"/>
    <col min="6913" max="6913" width="5.33203125" style="1" customWidth="1"/>
    <col min="6914" max="6914" width="41.5546875" style="1" customWidth="1"/>
    <col min="6915" max="6915" width="12.109375" style="1" customWidth="1"/>
    <col min="6916" max="6916" width="12.5546875" style="1" customWidth="1"/>
    <col min="6917" max="6917" width="16.88671875" style="1" bestFit="1" customWidth="1"/>
    <col min="6918" max="6918" width="17.44140625" style="1" customWidth="1"/>
    <col min="6919" max="6919" width="13.88671875" style="1" customWidth="1"/>
    <col min="6920" max="6920" width="15" style="1" customWidth="1"/>
    <col min="6921" max="6921" width="14.88671875" style="1" customWidth="1"/>
    <col min="6922" max="6922" width="11.109375" style="1" bestFit="1" customWidth="1"/>
    <col min="6923" max="6923" width="9.6640625" style="1" bestFit="1" customWidth="1"/>
    <col min="6924" max="7168" width="9.109375" style="1"/>
    <col min="7169" max="7169" width="5.33203125" style="1" customWidth="1"/>
    <col min="7170" max="7170" width="41.5546875" style="1" customWidth="1"/>
    <col min="7171" max="7171" width="12.109375" style="1" customWidth="1"/>
    <col min="7172" max="7172" width="12.5546875" style="1" customWidth="1"/>
    <col min="7173" max="7173" width="16.88671875" style="1" bestFit="1" customWidth="1"/>
    <col min="7174" max="7174" width="17.44140625" style="1" customWidth="1"/>
    <col min="7175" max="7175" width="13.88671875" style="1" customWidth="1"/>
    <col min="7176" max="7176" width="15" style="1" customWidth="1"/>
    <col min="7177" max="7177" width="14.88671875" style="1" customWidth="1"/>
    <col min="7178" max="7178" width="11.109375" style="1" bestFit="1" customWidth="1"/>
    <col min="7179" max="7179" width="9.6640625" style="1" bestFit="1" customWidth="1"/>
    <col min="7180" max="7424" width="9.109375" style="1"/>
    <col min="7425" max="7425" width="5.33203125" style="1" customWidth="1"/>
    <col min="7426" max="7426" width="41.5546875" style="1" customWidth="1"/>
    <col min="7427" max="7427" width="12.109375" style="1" customWidth="1"/>
    <col min="7428" max="7428" width="12.5546875" style="1" customWidth="1"/>
    <col min="7429" max="7429" width="16.88671875" style="1" bestFit="1" customWidth="1"/>
    <col min="7430" max="7430" width="17.44140625" style="1" customWidth="1"/>
    <col min="7431" max="7431" width="13.88671875" style="1" customWidth="1"/>
    <col min="7432" max="7432" width="15" style="1" customWidth="1"/>
    <col min="7433" max="7433" width="14.88671875" style="1" customWidth="1"/>
    <col min="7434" max="7434" width="11.109375" style="1" bestFit="1" customWidth="1"/>
    <col min="7435" max="7435" width="9.6640625" style="1" bestFit="1" customWidth="1"/>
    <col min="7436" max="7680" width="9.109375" style="1"/>
    <col min="7681" max="7681" width="5.33203125" style="1" customWidth="1"/>
    <col min="7682" max="7682" width="41.5546875" style="1" customWidth="1"/>
    <col min="7683" max="7683" width="12.109375" style="1" customWidth="1"/>
    <col min="7684" max="7684" width="12.5546875" style="1" customWidth="1"/>
    <col min="7685" max="7685" width="16.88671875" style="1" bestFit="1" customWidth="1"/>
    <col min="7686" max="7686" width="17.44140625" style="1" customWidth="1"/>
    <col min="7687" max="7687" width="13.88671875" style="1" customWidth="1"/>
    <col min="7688" max="7688" width="15" style="1" customWidth="1"/>
    <col min="7689" max="7689" width="14.88671875" style="1" customWidth="1"/>
    <col min="7690" max="7690" width="11.109375" style="1" bestFit="1" customWidth="1"/>
    <col min="7691" max="7691" width="9.6640625" style="1" bestFit="1" customWidth="1"/>
    <col min="7692" max="7936" width="9.109375" style="1"/>
    <col min="7937" max="7937" width="5.33203125" style="1" customWidth="1"/>
    <col min="7938" max="7938" width="41.5546875" style="1" customWidth="1"/>
    <col min="7939" max="7939" width="12.109375" style="1" customWidth="1"/>
    <col min="7940" max="7940" width="12.5546875" style="1" customWidth="1"/>
    <col min="7941" max="7941" width="16.88671875" style="1" bestFit="1" customWidth="1"/>
    <col min="7942" max="7942" width="17.44140625" style="1" customWidth="1"/>
    <col min="7943" max="7943" width="13.88671875" style="1" customWidth="1"/>
    <col min="7944" max="7944" width="15" style="1" customWidth="1"/>
    <col min="7945" max="7945" width="14.88671875" style="1" customWidth="1"/>
    <col min="7946" max="7946" width="11.109375" style="1" bestFit="1" customWidth="1"/>
    <col min="7947" max="7947" width="9.6640625" style="1" bestFit="1" customWidth="1"/>
    <col min="7948" max="8192" width="9.109375" style="1"/>
    <col min="8193" max="8193" width="5.33203125" style="1" customWidth="1"/>
    <col min="8194" max="8194" width="41.5546875" style="1" customWidth="1"/>
    <col min="8195" max="8195" width="12.109375" style="1" customWidth="1"/>
    <col min="8196" max="8196" width="12.5546875" style="1" customWidth="1"/>
    <col min="8197" max="8197" width="16.88671875" style="1" bestFit="1" customWidth="1"/>
    <col min="8198" max="8198" width="17.44140625" style="1" customWidth="1"/>
    <col min="8199" max="8199" width="13.88671875" style="1" customWidth="1"/>
    <col min="8200" max="8200" width="15" style="1" customWidth="1"/>
    <col min="8201" max="8201" width="14.88671875" style="1" customWidth="1"/>
    <col min="8202" max="8202" width="11.109375" style="1" bestFit="1" customWidth="1"/>
    <col min="8203" max="8203" width="9.6640625" style="1" bestFit="1" customWidth="1"/>
    <col min="8204" max="8448" width="9.109375" style="1"/>
    <col min="8449" max="8449" width="5.33203125" style="1" customWidth="1"/>
    <col min="8450" max="8450" width="41.5546875" style="1" customWidth="1"/>
    <col min="8451" max="8451" width="12.109375" style="1" customWidth="1"/>
    <col min="8452" max="8452" width="12.5546875" style="1" customWidth="1"/>
    <col min="8453" max="8453" width="16.88671875" style="1" bestFit="1" customWidth="1"/>
    <col min="8454" max="8454" width="17.44140625" style="1" customWidth="1"/>
    <col min="8455" max="8455" width="13.88671875" style="1" customWidth="1"/>
    <col min="8456" max="8456" width="15" style="1" customWidth="1"/>
    <col min="8457" max="8457" width="14.88671875" style="1" customWidth="1"/>
    <col min="8458" max="8458" width="11.109375" style="1" bestFit="1" customWidth="1"/>
    <col min="8459" max="8459" width="9.6640625" style="1" bestFit="1" customWidth="1"/>
    <col min="8460" max="8704" width="9.109375" style="1"/>
    <col min="8705" max="8705" width="5.33203125" style="1" customWidth="1"/>
    <col min="8706" max="8706" width="41.5546875" style="1" customWidth="1"/>
    <col min="8707" max="8707" width="12.109375" style="1" customWidth="1"/>
    <col min="8708" max="8708" width="12.5546875" style="1" customWidth="1"/>
    <col min="8709" max="8709" width="16.88671875" style="1" bestFit="1" customWidth="1"/>
    <col min="8710" max="8710" width="17.44140625" style="1" customWidth="1"/>
    <col min="8711" max="8711" width="13.88671875" style="1" customWidth="1"/>
    <col min="8712" max="8712" width="15" style="1" customWidth="1"/>
    <col min="8713" max="8713" width="14.88671875" style="1" customWidth="1"/>
    <col min="8714" max="8714" width="11.109375" style="1" bestFit="1" customWidth="1"/>
    <col min="8715" max="8715" width="9.6640625" style="1" bestFit="1" customWidth="1"/>
    <col min="8716" max="8960" width="9.109375" style="1"/>
    <col min="8961" max="8961" width="5.33203125" style="1" customWidth="1"/>
    <col min="8962" max="8962" width="41.5546875" style="1" customWidth="1"/>
    <col min="8963" max="8963" width="12.109375" style="1" customWidth="1"/>
    <col min="8964" max="8964" width="12.5546875" style="1" customWidth="1"/>
    <col min="8965" max="8965" width="16.88671875" style="1" bestFit="1" customWidth="1"/>
    <col min="8966" max="8966" width="17.44140625" style="1" customWidth="1"/>
    <col min="8967" max="8967" width="13.88671875" style="1" customWidth="1"/>
    <col min="8968" max="8968" width="15" style="1" customWidth="1"/>
    <col min="8969" max="8969" width="14.88671875" style="1" customWidth="1"/>
    <col min="8970" max="8970" width="11.109375" style="1" bestFit="1" customWidth="1"/>
    <col min="8971" max="8971" width="9.6640625" style="1" bestFit="1" customWidth="1"/>
    <col min="8972" max="9216" width="9.109375" style="1"/>
    <col min="9217" max="9217" width="5.33203125" style="1" customWidth="1"/>
    <col min="9218" max="9218" width="41.5546875" style="1" customWidth="1"/>
    <col min="9219" max="9219" width="12.109375" style="1" customWidth="1"/>
    <col min="9220" max="9220" width="12.5546875" style="1" customWidth="1"/>
    <col min="9221" max="9221" width="16.88671875" style="1" bestFit="1" customWidth="1"/>
    <col min="9222" max="9222" width="17.44140625" style="1" customWidth="1"/>
    <col min="9223" max="9223" width="13.88671875" style="1" customWidth="1"/>
    <col min="9224" max="9224" width="15" style="1" customWidth="1"/>
    <col min="9225" max="9225" width="14.88671875" style="1" customWidth="1"/>
    <col min="9226" max="9226" width="11.109375" style="1" bestFit="1" customWidth="1"/>
    <col min="9227" max="9227" width="9.6640625" style="1" bestFit="1" customWidth="1"/>
    <col min="9228" max="9472" width="9.109375" style="1"/>
    <col min="9473" max="9473" width="5.33203125" style="1" customWidth="1"/>
    <col min="9474" max="9474" width="41.5546875" style="1" customWidth="1"/>
    <col min="9475" max="9475" width="12.109375" style="1" customWidth="1"/>
    <col min="9476" max="9476" width="12.5546875" style="1" customWidth="1"/>
    <col min="9477" max="9477" width="16.88671875" style="1" bestFit="1" customWidth="1"/>
    <col min="9478" max="9478" width="17.44140625" style="1" customWidth="1"/>
    <col min="9479" max="9479" width="13.88671875" style="1" customWidth="1"/>
    <col min="9480" max="9480" width="15" style="1" customWidth="1"/>
    <col min="9481" max="9481" width="14.88671875" style="1" customWidth="1"/>
    <col min="9482" max="9482" width="11.109375" style="1" bestFit="1" customWidth="1"/>
    <col min="9483" max="9483" width="9.6640625" style="1" bestFit="1" customWidth="1"/>
    <col min="9484" max="9728" width="9.109375" style="1"/>
    <col min="9729" max="9729" width="5.33203125" style="1" customWidth="1"/>
    <col min="9730" max="9730" width="41.5546875" style="1" customWidth="1"/>
    <col min="9731" max="9731" width="12.109375" style="1" customWidth="1"/>
    <col min="9732" max="9732" width="12.5546875" style="1" customWidth="1"/>
    <col min="9733" max="9733" width="16.88671875" style="1" bestFit="1" customWidth="1"/>
    <col min="9734" max="9734" width="17.44140625" style="1" customWidth="1"/>
    <col min="9735" max="9735" width="13.88671875" style="1" customWidth="1"/>
    <col min="9736" max="9736" width="15" style="1" customWidth="1"/>
    <col min="9737" max="9737" width="14.88671875" style="1" customWidth="1"/>
    <col min="9738" max="9738" width="11.109375" style="1" bestFit="1" customWidth="1"/>
    <col min="9739" max="9739" width="9.6640625" style="1" bestFit="1" customWidth="1"/>
    <col min="9740" max="9984" width="9.109375" style="1"/>
    <col min="9985" max="9985" width="5.33203125" style="1" customWidth="1"/>
    <col min="9986" max="9986" width="41.5546875" style="1" customWidth="1"/>
    <col min="9987" max="9987" width="12.109375" style="1" customWidth="1"/>
    <col min="9988" max="9988" width="12.5546875" style="1" customWidth="1"/>
    <col min="9989" max="9989" width="16.88671875" style="1" bestFit="1" customWidth="1"/>
    <col min="9990" max="9990" width="17.44140625" style="1" customWidth="1"/>
    <col min="9991" max="9991" width="13.88671875" style="1" customWidth="1"/>
    <col min="9992" max="9992" width="15" style="1" customWidth="1"/>
    <col min="9993" max="9993" width="14.88671875" style="1" customWidth="1"/>
    <col min="9994" max="9994" width="11.109375" style="1" bestFit="1" customWidth="1"/>
    <col min="9995" max="9995" width="9.6640625" style="1" bestFit="1" customWidth="1"/>
    <col min="9996" max="10240" width="9.109375" style="1"/>
    <col min="10241" max="10241" width="5.33203125" style="1" customWidth="1"/>
    <col min="10242" max="10242" width="41.5546875" style="1" customWidth="1"/>
    <col min="10243" max="10243" width="12.109375" style="1" customWidth="1"/>
    <col min="10244" max="10244" width="12.5546875" style="1" customWidth="1"/>
    <col min="10245" max="10245" width="16.88671875" style="1" bestFit="1" customWidth="1"/>
    <col min="10246" max="10246" width="17.44140625" style="1" customWidth="1"/>
    <col min="10247" max="10247" width="13.88671875" style="1" customWidth="1"/>
    <col min="10248" max="10248" width="15" style="1" customWidth="1"/>
    <col min="10249" max="10249" width="14.88671875" style="1" customWidth="1"/>
    <col min="10250" max="10250" width="11.109375" style="1" bestFit="1" customWidth="1"/>
    <col min="10251" max="10251" width="9.6640625" style="1" bestFit="1" customWidth="1"/>
    <col min="10252" max="10496" width="9.109375" style="1"/>
    <col min="10497" max="10497" width="5.33203125" style="1" customWidth="1"/>
    <col min="10498" max="10498" width="41.5546875" style="1" customWidth="1"/>
    <col min="10499" max="10499" width="12.109375" style="1" customWidth="1"/>
    <col min="10500" max="10500" width="12.5546875" style="1" customWidth="1"/>
    <col min="10501" max="10501" width="16.88671875" style="1" bestFit="1" customWidth="1"/>
    <col min="10502" max="10502" width="17.44140625" style="1" customWidth="1"/>
    <col min="10503" max="10503" width="13.88671875" style="1" customWidth="1"/>
    <col min="10504" max="10504" width="15" style="1" customWidth="1"/>
    <col min="10505" max="10505" width="14.88671875" style="1" customWidth="1"/>
    <col min="10506" max="10506" width="11.109375" style="1" bestFit="1" customWidth="1"/>
    <col min="10507" max="10507" width="9.6640625" style="1" bestFit="1" customWidth="1"/>
    <col min="10508" max="10752" width="9.109375" style="1"/>
    <col min="10753" max="10753" width="5.33203125" style="1" customWidth="1"/>
    <col min="10754" max="10754" width="41.5546875" style="1" customWidth="1"/>
    <col min="10755" max="10755" width="12.109375" style="1" customWidth="1"/>
    <col min="10756" max="10756" width="12.5546875" style="1" customWidth="1"/>
    <col min="10757" max="10757" width="16.88671875" style="1" bestFit="1" customWidth="1"/>
    <col min="10758" max="10758" width="17.44140625" style="1" customWidth="1"/>
    <col min="10759" max="10759" width="13.88671875" style="1" customWidth="1"/>
    <col min="10760" max="10760" width="15" style="1" customWidth="1"/>
    <col min="10761" max="10761" width="14.88671875" style="1" customWidth="1"/>
    <col min="10762" max="10762" width="11.109375" style="1" bestFit="1" customWidth="1"/>
    <col min="10763" max="10763" width="9.6640625" style="1" bestFit="1" customWidth="1"/>
    <col min="10764" max="11008" width="9.109375" style="1"/>
    <col min="11009" max="11009" width="5.33203125" style="1" customWidth="1"/>
    <col min="11010" max="11010" width="41.5546875" style="1" customWidth="1"/>
    <col min="11011" max="11011" width="12.109375" style="1" customWidth="1"/>
    <col min="11012" max="11012" width="12.5546875" style="1" customWidth="1"/>
    <col min="11013" max="11013" width="16.88671875" style="1" bestFit="1" customWidth="1"/>
    <col min="11014" max="11014" width="17.44140625" style="1" customWidth="1"/>
    <col min="11015" max="11015" width="13.88671875" style="1" customWidth="1"/>
    <col min="11016" max="11016" width="15" style="1" customWidth="1"/>
    <col min="11017" max="11017" width="14.88671875" style="1" customWidth="1"/>
    <col min="11018" max="11018" width="11.109375" style="1" bestFit="1" customWidth="1"/>
    <col min="11019" max="11019" width="9.6640625" style="1" bestFit="1" customWidth="1"/>
    <col min="11020" max="11264" width="9.109375" style="1"/>
    <col min="11265" max="11265" width="5.33203125" style="1" customWidth="1"/>
    <col min="11266" max="11266" width="41.5546875" style="1" customWidth="1"/>
    <col min="11267" max="11267" width="12.109375" style="1" customWidth="1"/>
    <col min="11268" max="11268" width="12.5546875" style="1" customWidth="1"/>
    <col min="11269" max="11269" width="16.88671875" style="1" bestFit="1" customWidth="1"/>
    <col min="11270" max="11270" width="17.44140625" style="1" customWidth="1"/>
    <col min="11271" max="11271" width="13.88671875" style="1" customWidth="1"/>
    <col min="11272" max="11272" width="15" style="1" customWidth="1"/>
    <col min="11273" max="11273" width="14.88671875" style="1" customWidth="1"/>
    <col min="11274" max="11274" width="11.109375" style="1" bestFit="1" customWidth="1"/>
    <col min="11275" max="11275" width="9.6640625" style="1" bestFit="1" customWidth="1"/>
    <col min="11276" max="11520" width="9.109375" style="1"/>
    <col min="11521" max="11521" width="5.33203125" style="1" customWidth="1"/>
    <col min="11522" max="11522" width="41.5546875" style="1" customWidth="1"/>
    <col min="11523" max="11523" width="12.109375" style="1" customWidth="1"/>
    <col min="11524" max="11524" width="12.5546875" style="1" customWidth="1"/>
    <col min="11525" max="11525" width="16.88671875" style="1" bestFit="1" customWidth="1"/>
    <col min="11526" max="11526" width="17.44140625" style="1" customWidth="1"/>
    <col min="11527" max="11527" width="13.88671875" style="1" customWidth="1"/>
    <col min="11528" max="11528" width="15" style="1" customWidth="1"/>
    <col min="11529" max="11529" width="14.88671875" style="1" customWidth="1"/>
    <col min="11530" max="11530" width="11.109375" style="1" bestFit="1" customWidth="1"/>
    <col min="11531" max="11531" width="9.6640625" style="1" bestFit="1" customWidth="1"/>
    <col min="11532" max="11776" width="9.109375" style="1"/>
    <col min="11777" max="11777" width="5.33203125" style="1" customWidth="1"/>
    <col min="11778" max="11778" width="41.5546875" style="1" customWidth="1"/>
    <col min="11779" max="11779" width="12.109375" style="1" customWidth="1"/>
    <col min="11780" max="11780" width="12.5546875" style="1" customWidth="1"/>
    <col min="11781" max="11781" width="16.88671875" style="1" bestFit="1" customWidth="1"/>
    <col min="11782" max="11782" width="17.44140625" style="1" customWidth="1"/>
    <col min="11783" max="11783" width="13.88671875" style="1" customWidth="1"/>
    <col min="11784" max="11784" width="15" style="1" customWidth="1"/>
    <col min="11785" max="11785" width="14.88671875" style="1" customWidth="1"/>
    <col min="11786" max="11786" width="11.109375" style="1" bestFit="1" customWidth="1"/>
    <col min="11787" max="11787" width="9.6640625" style="1" bestFit="1" customWidth="1"/>
    <col min="11788" max="12032" width="9.109375" style="1"/>
    <col min="12033" max="12033" width="5.33203125" style="1" customWidth="1"/>
    <col min="12034" max="12034" width="41.5546875" style="1" customWidth="1"/>
    <col min="12035" max="12035" width="12.109375" style="1" customWidth="1"/>
    <col min="12036" max="12036" width="12.5546875" style="1" customWidth="1"/>
    <col min="12037" max="12037" width="16.88671875" style="1" bestFit="1" customWidth="1"/>
    <col min="12038" max="12038" width="17.44140625" style="1" customWidth="1"/>
    <col min="12039" max="12039" width="13.88671875" style="1" customWidth="1"/>
    <col min="12040" max="12040" width="15" style="1" customWidth="1"/>
    <col min="12041" max="12041" width="14.88671875" style="1" customWidth="1"/>
    <col min="12042" max="12042" width="11.109375" style="1" bestFit="1" customWidth="1"/>
    <col min="12043" max="12043" width="9.6640625" style="1" bestFit="1" customWidth="1"/>
    <col min="12044" max="12288" width="9.109375" style="1"/>
    <col min="12289" max="12289" width="5.33203125" style="1" customWidth="1"/>
    <col min="12290" max="12290" width="41.5546875" style="1" customWidth="1"/>
    <col min="12291" max="12291" width="12.109375" style="1" customWidth="1"/>
    <col min="12292" max="12292" width="12.5546875" style="1" customWidth="1"/>
    <col min="12293" max="12293" width="16.88671875" style="1" bestFit="1" customWidth="1"/>
    <col min="12294" max="12294" width="17.44140625" style="1" customWidth="1"/>
    <col min="12295" max="12295" width="13.88671875" style="1" customWidth="1"/>
    <col min="12296" max="12296" width="15" style="1" customWidth="1"/>
    <col min="12297" max="12297" width="14.88671875" style="1" customWidth="1"/>
    <col min="12298" max="12298" width="11.109375" style="1" bestFit="1" customWidth="1"/>
    <col min="12299" max="12299" width="9.6640625" style="1" bestFit="1" customWidth="1"/>
    <col min="12300" max="12544" width="9.109375" style="1"/>
    <col min="12545" max="12545" width="5.33203125" style="1" customWidth="1"/>
    <col min="12546" max="12546" width="41.5546875" style="1" customWidth="1"/>
    <col min="12547" max="12547" width="12.109375" style="1" customWidth="1"/>
    <col min="12548" max="12548" width="12.5546875" style="1" customWidth="1"/>
    <col min="12549" max="12549" width="16.88671875" style="1" bestFit="1" customWidth="1"/>
    <col min="12550" max="12550" width="17.44140625" style="1" customWidth="1"/>
    <col min="12551" max="12551" width="13.88671875" style="1" customWidth="1"/>
    <col min="12552" max="12552" width="15" style="1" customWidth="1"/>
    <col min="12553" max="12553" width="14.88671875" style="1" customWidth="1"/>
    <col min="12554" max="12554" width="11.109375" style="1" bestFit="1" customWidth="1"/>
    <col min="12555" max="12555" width="9.6640625" style="1" bestFit="1" customWidth="1"/>
    <col min="12556" max="12800" width="9.109375" style="1"/>
    <col min="12801" max="12801" width="5.33203125" style="1" customWidth="1"/>
    <col min="12802" max="12802" width="41.5546875" style="1" customWidth="1"/>
    <col min="12803" max="12803" width="12.109375" style="1" customWidth="1"/>
    <col min="12804" max="12804" width="12.5546875" style="1" customWidth="1"/>
    <col min="12805" max="12805" width="16.88671875" style="1" bestFit="1" customWidth="1"/>
    <col min="12806" max="12806" width="17.44140625" style="1" customWidth="1"/>
    <col min="12807" max="12807" width="13.88671875" style="1" customWidth="1"/>
    <col min="12808" max="12808" width="15" style="1" customWidth="1"/>
    <col min="12809" max="12809" width="14.88671875" style="1" customWidth="1"/>
    <col min="12810" max="12810" width="11.109375" style="1" bestFit="1" customWidth="1"/>
    <col min="12811" max="12811" width="9.6640625" style="1" bestFit="1" customWidth="1"/>
    <col min="12812" max="13056" width="9.109375" style="1"/>
    <col min="13057" max="13057" width="5.33203125" style="1" customWidth="1"/>
    <col min="13058" max="13058" width="41.5546875" style="1" customWidth="1"/>
    <col min="13059" max="13059" width="12.109375" style="1" customWidth="1"/>
    <col min="13060" max="13060" width="12.5546875" style="1" customWidth="1"/>
    <col min="13061" max="13061" width="16.88671875" style="1" bestFit="1" customWidth="1"/>
    <col min="13062" max="13062" width="17.44140625" style="1" customWidth="1"/>
    <col min="13063" max="13063" width="13.88671875" style="1" customWidth="1"/>
    <col min="13064" max="13064" width="15" style="1" customWidth="1"/>
    <col min="13065" max="13065" width="14.88671875" style="1" customWidth="1"/>
    <col min="13066" max="13066" width="11.109375" style="1" bestFit="1" customWidth="1"/>
    <col min="13067" max="13067" width="9.6640625" style="1" bestFit="1" customWidth="1"/>
    <col min="13068" max="13312" width="9.109375" style="1"/>
    <col min="13313" max="13313" width="5.33203125" style="1" customWidth="1"/>
    <col min="13314" max="13314" width="41.5546875" style="1" customWidth="1"/>
    <col min="13315" max="13315" width="12.109375" style="1" customWidth="1"/>
    <col min="13316" max="13316" width="12.5546875" style="1" customWidth="1"/>
    <col min="13317" max="13317" width="16.88671875" style="1" bestFit="1" customWidth="1"/>
    <col min="13318" max="13318" width="17.44140625" style="1" customWidth="1"/>
    <col min="13319" max="13319" width="13.88671875" style="1" customWidth="1"/>
    <col min="13320" max="13320" width="15" style="1" customWidth="1"/>
    <col min="13321" max="13321" width="14.88671875" style="1" customWidth="1"/>
    <col min="13322" max="13322" width="11.109375" style="1" bestFit="1" customWidth="1"/>
    <col min="13323" max="13323" width="9.6640625" style="1" bestFit="1" customWidth="1"/>
    <col min="13324" max="13568" width="9.109375" style="1"/>
    <col min="13569" max="13569" width="5.33203125" style="1" customWidth="1"/>
    <col min="13570" max="13570" width="41.5546875" style="1" customWidth="1"/>
    <col min="13571" max="13571" width="12.109375" style="1" customWidth="1"/>
    <col min="13572" max="13572" width="12.5546875" style="1" customWidth="1"/>
    <col min="13573" max="13573" width="16.88671875" style="1" bestFit="1" customWidth="1"/>
    <col min="13574" max="13574" width="17.44140625" style="1" customWidth="1"/>
    <col min="13575" max="13575" width="13.88671875" style="1" customWidth="1"/>
    <col min="13576" max="13576" width="15" style="1" customWidth="1"/>
    <col min="13577" max="13577" width="14.88671875" style="1" customWidth="1"/>
    <col min="13578" max="13578" width="11.109375" style="1" bestFit="1" customWidth="1"/>
    <col min="13579" max="13579" width="9.6640625" style="1" bestFit="1" customWidth="1"/>
    <col min="13580" max="13824" width="9.109375" style="1"/>
    <col min="13825" max="13825" width="5.33203125" style="1" customWidth="1"/>
    <col min="13826" max="13826" width="41.5546875" style="1" customWidth="1"/>
    <col min="13827" max="13827" width="12.109375" style="1" customWidth="1"/>
    <col min="13828" max="13828" width="12.5546875" style="1" customWidth="1"/>
    <col min="13829" max="13829" width="16.88671875" style="1" bestFit="1" customWidth="1"/>
    <col min="13830" max="13830" width="17.44140625" style="1" customWidth="1"/>
    <col min="13831" max="13831" width="13.88671875" style="1" customWidth="1"/>
    <col min="13832" max="13832" width="15" style="1" customWidth="1"/>
    <col min="13833" max="13833" width="14.88671875" style="1" customWidth="1"/>
    <col min="13834" max="13834" width="11.109375" style="1" bestFit="1" customWidth="1"/>
    <col min="13835" max="13835" width="9.6640625" style="1" bestFit="1" customWidth="1"/>
    <col min="13836" max="14080" width="9.109375" style="1"/>
    <col min="14081" max="14081" width="5.33203125" style="1" customWidth="1"/>
    <col min="14082" max="14082" width="41.5546875" style="1" customWidth="1"/>
    <col min="14083" max="14083" width="12.109375" style="1" customWidth="1"/>
    <col min="14084" max="14084" width="12.5546875" style="1" customWidth="1"/>
    <col min="14085" max="14085" width="16.88671875" style="1" bestFit="1" customWidth="1"/>
    <col min="14086" max="14086" width="17.44140625" style="1" customWidth="1"/>
    <col min="14087" max="14087" width="13.88671875" style="1" customWidth="1"/>
    <col min="14088" max="14088" width="15" style="1" customWidth="1"/>
    <col min="14089" max="14089" width="14.88671875" style="1" customWidth="1"/>
    <col min="14090" max="14090" width="11.109375" style="1" bestFit="1" customWidth="1"/>
    <col min="14091" max="14091" width="9.6640625" style="1" bestFit="1" customWidth="1"/>
    <col min="14092" max="14336" width="9.109375" style="1"/>
    <col min="14337" max="14337" width="5.33203125" style="1" customWidth="1"/>
    <col min="14338" max="14338" width="41.5546875" style="1" customWidth="1"/>
    <col min="14339" max="14339" width="12.109375" style="1" customWidth="1"/>
    <col min="14340" max="14340" width="12.5546875" style="1" customWidth="1"/>
    <col min="14341" max="14341" width="16.88671875" style="1" bestFit="1" customWidth="1"/>
    <col min="14342" max="14342" width="17.44140625" style="1" customWidth="1"/>
    <col min="14343" max="14343" width="13.88671875" style="1" customWidth="1"/>
    <col min="14344" max="14344" width="15" style="1" customWidth="1"/>
    <col min="14345" max="14345" width="14.88671875" style="1" customWidth="1"/>
    <col min="14346" max="14346" width="11.109375" style="1" bestFit="1" customWidth="1"/>
    <col min="14347" max="14347" width="9.6640625" style="1" bestFit="1" customWidth="1"/>
    <col min="14348" max="14592" width="9.109375" style="1"/>
    <col min="14593" max="14593" width="5.33203125" style="1" customWidth="1"/>
    <col min="14594" max="14594" width="41.5546875" style="1" customWidth="1"/>
    <col min="14595" max="14595" width="12.109375" style="1" customWidth="1"/>
    <col min="14596" max="14596" width="12.5546875" style="1" customWidth="1"/>
    <col min="14597" max="14597" width="16.88671875" style="1" bestFit="1" customWidth="1"/>
    <col min="14598" max="14598" width="17.44140625" style="1" customWidth="1"/>
    <col min="14599" max="14599" width="13.88671875" style="1" customWidth="1"/>
    <col min="14600" max="14600" width="15" style="1" customWidth="1"/>
    <col min="14601" max="14601" width="14.88671875" style="1" customWidth="1"/>
    <col min="14602" max="14602" width="11.109375" style="1" bestFit="1" customWidth="1"/>
    <col min="14603" max="14603" width="9.6640625" style="1" bestFit="1" customWidth="1"/>
    <col min="14604" max="14848" width="9.109375" style="1"/>
    <col min="14849" max="14849" width="5.33203125" style="1" customWidth="1"/>
    <col min="14850" max="14850" width="41.5546875" style="1" customWidth="1"/>
    <col min="14851" max="14851" width="12.109375" style="1" customWidth="1"/>
    <col min="14852" max="14852" width="12.5546875" style="1" customWidth="1"/>
    <col min="14853" max="14853" width="16.88671875" style="1" bestFit="1" customWidth="1"/>
    <col min="14854" max="14854" width="17.44140625" style="1" customWidth="1"/>
    <col min="14855" max="14855" width="13.88671875" style="1" customWidth="1"/>
    <col min="14856" max="14856" width="15" style="1" customWidth="1"/>
    <col min="14857" max="14857" width="14.88671875" style="1" customWidth="1"/>
    <col min="14858" max="14858" width="11.109375" style="1" bestFit="1" customWidth="1"/>
    <col min="14859" max="14859" width="9.6640625" style="1" bestFit="1" customWidth="1"/>
    <col min="14860" max="15104" width="9.109375" style="1"/>
    <col min="15105" max="15105" width="5.33203125" style="1" customWidth="1"/>
    <col min="15106" max="15106" width="41.5546875" style="1" customWidth="1"/>
    <col min="15107" max="15107" width="12.109375" style="1" customWidth="1"/>
    <col min="15108" max="15108" width="12.5546875" style="1" customWidth="1"/>
    <col min="15109" max="15109" width="16.88671875" style="1" bestFit="1" customWidth="1"/>
    <col min="15110" max="15110" width="17.44140625" style="1" customWidth="1"/>
    <col min="15111" max="15111" width="13.88671875" style="1" customWidth="1"/>
    <col min="15112" max="15112" width="15" style="1" customWidth="1"/>
    <col min="15113" max="15113" width="14.88671875" style="1" customWidth="1"/>
    <col min="15114" max="15114" width="11.109375" style="1" bestFit="1" customWidth="1"/>
    <col min="15115" max="15115" width="9.6640625" style="1" bestFit="1" customWidth="1"/>
    <col min="15116" max="15360" width="9.109375" style="1"/>
    <col min="15361" max="15361" width="5.33203125" style="1" customWidth="1"/>
    <col min="15362" max="15362" width="41.5546875" style="1" customWidth="1"/>
    <col min="15363" max="15363" width="12.109375" style="1" customWidth="1"/>
    <col min="15364" max="15364" width="12.5546875" style="1" customWidth="1"/>
    <col min="15365" max="15365" width="16.88671875" style="1" bestFit="1" customWidth="1"/>
    <col min="15366" max="15366" width="17.44140625" style="1" customWidth="1"/>
    <col min="15367" max="15367" width="13.88671875" style="1" customWidth="1"/>
    <col min="15368" max="15368" width="15" style="1" customWidth="1"/>
    <col min="15369" max="15369" width="14.88671875" style="1" customWidth="1"/>
    <col min="15370" max="15370" width="11.109375" style="1" bestFit="1" customWidth="1"/>
    <col min="15371" max="15371" width="9.6640625" style="1" bestFit="1" customWidth="1"/>
    <col min="15372" max="15616" width="9.109375" style="1"/>
    <col min="15617" max="15617" width="5.33203125" style="1" customWidth="1"/>
    <col min="15618" max="15618" width="41.5546875" style="1" customWidth="1"/>
    <col min="15619" max="15619" width="12.109375" style="1" customWidth="1"/>
    <col min="15620" max="15620" width="12.5546875" style="1" customWidth="1"/>
    <col min="15621" max="15621" width="16.88671875" style="1" bestFit="1" customWidth="1"/>
    <col min="15622" max="15622" width="17.44140625" style="1" customWidth="1"/>
    <col min="15623" max="15623" width="13.88671875" style="1" customWidth="1"/>
    <col min="15624" max="15624" width="15" style="1" customWidth="1"/>
    <col min="15625" max="15625" width="14.88671875" style="1" customWidth="1"/>
    <col min="15626" max="15626" width="11.109375" style="1" bestFit="1" customWidth="1"/>
    <col min="15627" max="15627" width="9.6640625" style="1" bestFit="1" customWidth="1"/>
    <col min="15628" max="15872" width="9.109375" style="1"/>
    <col min="15873" max="15873" width="5.33203125" style="1" customWidth="1"/>
    <col min="15874" max="15874" width="41.5546875" style="1" customWidth="1"/>
    <col min="15875" max="15875" width="12.109375" style="1" customWidth="1"/>
    <col min="15876" max="15876" width="12.5546875" style="1" customWidth="1"/>
    <col min="15877" max="15877" width="16.88671875" style="1" bestFit="1" customWidth="1"/>
    <col min="15878" max="15878" width="17.44140625" style="1" customWidth="1"/>
    <col min="15879" max="15879" width="13.88671875" style="1" customWidth="1"/>
    <col min="15880" max="15880" width="15" style="1" customWidth="1"/>
    <col min="15881" max="15881" width="14.88671875" style="1" customWidth="1"/>
    <col min="15882" max="15882" width="11.109375" style="1" bestFit="1" customWidth="1"/>
    <col min="15883" max="15883" width="9.6640625" style="1" bestFit="1" customWidth="1"/>
    <col min="15884" max="16128" width="9.109375" style="1"/>
    <col min="16129" max="16129" width="5.33203125" style="1" customWidth="1"/>
    <col min="16130" max="16130" width="41.5546875" style="1" customWidth="1"/>
    <col min="16131" max="16131" width="12.109375" style="1" customWidth="1"/>
    <col min="16132" max="16132" width="12.5546875" style="1" customWidth="1"/>
    <col min="16133" max="16133" width="16.88671875" style="1" bestFit="1" customWidth="1"/>
    <col min="16134" max="16134" width="17.44140625" style="1" customWidth="1"/>
    <col min="16135" max="16135" width="13.88671875" style="1" customWidth="1"/>
    <col min="16136" max="16136" width="15" style="1" customWidth="1"/>
    <col min="16137" max="16137" width="14.88671875" style="1" customWidth="1"/>
    <col min="16138" max="16138" width="11.109375" style="1" bestFit="1" customWidth="1"/>
    <col min="16139" max="16139" width="9.6640625" style="1" bestFit="1" customWidth="1"/>
    <col min="16140" max="16384" width="9.109375" style="1"/>
  </cols>
  <sheetData>
    <row r="1" spans="1:9" ht="15.6">
      <c r="A1" s="179" t="s">
        <v>23</v>
      </c>
      <c r="B1" s="179"/>
      <c r="C1" s="179"/>
      <c r="D1" s="179"/>
      <c r="E1" s="179"/>
      <c r="F1" s="179"/>
      <c r="G1" s="179"/>
      <c r="H1" s="179"/>
      <c r="I1" s="179"/>
    </row>
    <row r="2" spans="1:9" ht="15.6">
      <c r="A2" s="178" t="s">
        <v>37</v>
      </c>
      <c r="B2" s="178"/>
      <c r="C2" s="178"/>
      <c r="D2" s="178"/>
      <c r="E2" s="178"/>
      <c r="F2" s="178"/>
      <c r="G2" s="178"/>
      <c r="H2" s="178"/>
      <c r="I2" s="178"/>
    </row>
    <row r="3" spans="1:9" ht="15.75" customHeight="1">
      <c r="A3" s="166" t="s">
        <v>25</v>
      </c>
      <c r="B3" s="166" t="s">
        <v>3</v>
      </c>
      <c r="C3" s="169" t="s">
        <v>4</v>
      </c>
      <c r="D3" s="170"/>
      <c r="E3" s="171"/>
      <c r="F3" s="183" t="s">
        <v>26</v>
      </c>
      <c r="G3" s="183"/>
      <c r="H3" s="183"/>
      <c r="I3" s="183"/>
    </row>
    <row r="4" spans="1:9" ht="15.6">
      <c r="A4" s="167"/>
      <c r="B4" s="167"/>
      <c r="C4" s="172"/>
      <c r="D4" s="173"/>
      <c r="E4" s="174"/>
      <c r="F4" s="184" t="s">
        <v>27</v>
      </c>
      <c r="G4" s="185"/>
      <c r="H4" s="186" t="s">
        <v>28</v>
      </c>
      <c r="I4" s="166" t="s">
        <v>8</v>
      </c>
    </row>
    <row r="5" spans="1:9" s="49" customFormat="1" ht="62.4">
      <c r="A5" s="168"/>
      <c r="B5" s="168"/>
      <c r="C5" s="27" t="s">
        <v>20</v>
      </c>
      <c r="D5" s="36" t="s">
        <v>10</v>
      </c>
      <c r="E5" s="27" t="s">
        <v>29</v>
      </c>
      <c r="F5" s="37" t="s">
        <v>12</v>
      </c>
      <c r="G5" s="38" t="s">
        <v>13</v>
      </c>
      <c r="H5" s="187"/>
      <c r="I5" s="168"/>
    </row>
    <row r="6" spans="1:9" ht="15.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</row>
    <row r="7" spans="1:9" ht="15.6">
      <c r="A7" s="50"/>
      <c r="B7" s="50" t="s">
        <v>14</v>
      </c>
      <c r="C7" s="50"/>
      <c r="D7" s="50"/>
      <c r="E7" s="41">
        <f>E8</f>
        <v>994.61</v>
      </c>
      <c r="F7" s="41">
        <f>F8</f>
        <v>994.61</v>
      </c>
      <c r="G7" s="41"/>
      <c r="H7" s="41">
        <v>0</v>
      </c>
      <c r="I7" s="41">
        <v>0</v>
      </c>
    </row>
    <row r="8" spans="1:9" ht="31.2">
      <c r="A8" s="38">
        <v>1</v>
      </c>
      <c r="B8" s="42" t="s">
        <v>16</v>
      </c>
      <c r="C8" s="50"/>
      <c r="D8" s="50"/>
      <c r="E8" s="41">
        <f>E9</f>
        <v>994.61</v>
      </c>
      <c r="F8" s="41">
        <f>F9</f>
        <v>994.61</v>
      </c>
      <c r="G8" s="41"/>
      <c r="H8" s="41">
        <v>0</v>
      </c>
      <c r="I8" s="41">
        <v>0</v>
      </c>
    </row>
    <row r="9" spans="1:9" ht="15.6">
      <c r="A9" s="50"/>
      <c r="B9" s="33" t="s">
        <v>38</v>
      </c>
      <c r="C9" s="39" t="s">
        <v>18</v>
      </c>
      <c r="D9" s="39">
        <v>1</v>
      </c>
      <c r="E9" s="55">
        <f>SUM(F9:I9)</f>
        <v>994.61</v>
      </c>
      <c r="F9" s="59">
        <v>994.61</v>
      </c>
      <c r="G9" s="58"/>
      <c r="H9" s="55"/>
      <c r="I9" s="58"/>
    </row>
  </sheetData>
  <mergeCells count="9">
    <mergeCell ref="A1:I1"/>
    <mergeCell ref="A2:I2"/>
    <mergeCell ref="A3:A5"/>
    <mergeCell ref="B3:B5"/>
    <mergeCell ref="C3:E4"/>
    <mergeCell ref="F3:I3"/>
    <mergeCell ref="F4:G4"/>
    <mergeCell ref="H4:H5"/>
    <mergeCell ref="I4:I5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отчет</vt:lpstr>
      <vt:lpstr>TDSheet</vt:lpstr>
      <vt:lpstr>Утв-но Пр-во ТЭ</vt:lpstr>
      <vt:lpstr>Передача ТЭ</vt:lpstr>
      <vt:lpstr>Магистр</vt:lpstr>
      <vt:lpstr>Распр сети </vt:lpstr>
      <vt:lpstr>Водоотвед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2021-04-29T09:46:37Z</dcterms:modified>
</cp:coreProperties>
</file>